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xl/sharedStrings.xml" ContentType="application/vnd.openxmlformats-officedocument.spreadsheetml.sharedStrings+xml"/>
  <Default Extension="xml" ContentType="application/xml"/>
  <Override PartName="/xl/workbook.xml" ContentType="application/vnd.openxmlformats-officedocument.spreadsheetml.sheet.main+xml"/>
  <Default Extension="rels" ContentType="application/vnd.openxmlformats-package.relationship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calcChain.xml" ContentType="application/vnd.openxmlformats-officedocument.spreadsheetml.calcChain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ate1904="1" showInkAnnotation="0" autoCompressPictures="0"/>
  <bookViews>
    <workbookView xWindow="3380" yWindow="1700" windowWidth="33220" windowHeight="20340" tabRatio="500"/>
  </bookViews>
  <sheets>
    <sheet name="Feuil1" sheetId="1" r:id="rId1"/>
  </sheets>
  <calcPr calcId="130407" concurrentCalc="0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N27" i="1"/>
  <c r="H27"/>
  <c r="N26"/>
  <c r="H26"/>
  <c r="N24"/>
  <c r="H24"/>
  <c r="N23"/>
  <c r="H23"/>
  <c r="N22"/>
  <c r="H22"/>
  <c r="N21"/>
  <c r="H21"/>
  <c r="N20"/>
  <c r="H20"/>
  <c r="N19"/>
  <c r="H19"/>
  <c r="F44"/>
  <c r="L44"/>
  <c r="E44"/>
  <c r="K44"/>
  <c r="D44"/>
  <c r="J44"/>
  <c r="G44"/>
  <c r="H44"/>
  <c r="C44"/>
  <c r="F43"/>
  <c r="L43"/>
  <c r="E43"/>
  <c r="K43"/>
  <c r="D43"/>
  <c r="J43"/>
  <c r="G43"/>
  <c r="H43"/>
  <c r="C43"/>
  <c r="F42"/>
  <c r="L42"/>
  <c r="E42"/>
  <c r="K42"/>
  <c r="D42"/>
  <c r="J42"/>
  <c r="G42"/>
  <c r="H42"/>
  <c r="C42"/>
  <c r="F41"/>
  <c r="L41"/>
  <c r="E41"/>
  <c r="K41"/>
  <c r="D41"/>
  <c r="J41"/>
  <c r="G41"/>
  <c r="H41"/>
  <c r="C41"/>
  <c r="F40"/>
  <c r="L40"/>
  <c r="E40"/>
  <c r="K40"/>
  <c r="D40"/>
  <c r="J40"/>
  <c r="G40"/>
  <c r="H40"/>
  <c r="C40"/>
  <c r="F39"/>
  <c r="L39"/>
  <c r="E39"/>
  <c r="K39"/>
  <c r="D39"/>
  <c r="J39"/>
  <c r="G39"/>
  <c r="H39"/>
  <c r="C39"/>
  <c r="F38"/>
  <c r="L38"/>
  <c r="E38"/>
  <c r="K38"/>
  <c r="D38"/>
  <c r="J38"/>
  <c r="G38"/>
  <c r="H38"/>
  <c r="C38"/>
  <c r="F37"/>
  <c r="L37"/>
  <c r="E37"/>
  <c r="K37"/>
  <c r="D37"/>
  <c r="J37"/>
  <c r="G37"/>
  <c r="H37"/>
  <c r="C37"/>
  <c r="F36"/>
  <c r="L36"/>
  <c r="E36"/>
  <c r="K36"/>
  <c r="D36"/>
  <c r="J36"/>
  <c r="G36"/>
  <c r="H36"/>
  <c r="C36"/>
  <c r="F35"/>
  <c r="L35"/>
  <c r="E35"/>
  <c r="K35"/>
  <c r="D35"/>
  <c r="J35"/>
  <c r="G35"/>
  <c r="H35"/>
  <c r="C35"/>
  <c r="F34"/>
  <c r="L34"/>
  <c r="E34"/>
  <c r="K34"/>
  <c r="D34"/>
  <c r="J34"/>
  <c r="G34"/>
  <c r="H34"/>
  <c r="C34"/>
  <c r="F33"/>
  <c r="L33"/>
  <c r="E33"/>
  <c r="K33"/>
  <c r="D33"/>
  <c r="J33"/>
  <c r="G33"/>
  <c r="H33"/>
  <c r="C33"/>
  <c r="J31"/>
  <c r="J30"/>
  <c r="J29"/>
  <c r="J28"/>
  <c r="J27"/>
  <c r="J26"/>
  <c r="J25"/>
  <c r="J24"/>
  <c r="J23"/>
  <c r="J22"/>
  <c r="J21"/>
  <c r="J20"/>
  <c r="J19"/>
  <c r="C31"/>
  <c r="C30"/>
  <c r="C29"/>
  <c r="C28"/>
  <c r="C27"/>
  <c r="C26"/>
  <c r="C25"/>
  <c r="C24"/>
  <c r="C23"/>
  <c r="C22"/>
  <c r="C21"/>
  <c r="C20"/>
  <c r="C19"/>
  <c r="AA31"/>
  <c r="AA30"/>
  <c r="AA29"/>
  <c r="AA28"/>
  <c r="AA27"/>
  <c r="AA26"/>
  <c r="AA25"/>
  <c r="AA24"/>
  <c r="AA23"/>
  <c r="AA22"/>
  <c r="AA21"/>
  <c r="AA20"/>
  <c r="AA19"/>
  <c r="Q31"/>
  <c r="Q30"/>
  <c r="Q29"/>
  <c r="Q28"/>
  <c r="Q27"/>
  <c r="Q26"/>
  <c r="Q25"/>
  <c r="Q24"/>
  <c r="Q23"/>
  <c r="Q22"/>
  <c r="Q21"/>
  <c r="Q20"/>
  <c r="Q19"/>
  <c r="F21"/>
  <c r="F22"/>
  <c r="F23"/>
  <c r="F24"/>
  <c r="F25"/>
  <c r="F26"/>
  <c r="F27"/>
  <c r="F28"/>
  <c r="F29"/>
  <c r="F30"/>
  <c r="F31"/>
  <c r="F19"/>
  <c r="F20"/>
  <c r="W19"/>
  <c r="W20"/>
  <c r="W21"/>
  <c r="W22"/>
  <c r="W23"/>
  <c r="W24"/>
  <c r="W25"/>
  <c r="W26"/>
  <c r="W27"/>
  <c r="W28"/>
  <c r="W29"/>
  <c r="W30"/>
  <c r="W31"/>
  <c r="K19"/>
  <c r="K20"/>
  <c r="K21"/>
  <c r="K22"/>
  <c r="K23"/>
  <c r="K24"/>
  <c r="K25"/>
  <c r="K26"/>
  <c r="K27"/>
  <c r="K28"/>
  <c r="K29"/>
  <c r="K30"/>
  <c r="K31"/>
  <c r="I31"/>
  <c r="I30"/>
  <c r="I29"/>
  <c r="I28"/>
  <c r="I27"/>
  <c r="I26"/>
  <c r="I25"/>
  <c r="I24"/>
  <c r="I23"/>
  <c r="I22"/>
  <c r="I21"/>
  <c r="I20"/>
  <c r="I19"/>
  <c r="AC31"/>
  <c r="AC30"/>
  <c r="AC29"/>
  <c r="AC28"/>
  <c r="AC27"/>
  <c r="AC26"/>
  <c r="AC25"/>
  <c r="AC23"/>
  <c r="AC22"/>
  <c r="AC21"/>
  <c r="AC20"/>
  <c r="AC19"/>
  <c r="M31"/>
  <c r="Y31"/>
  <c r="M30"/>
  <c r="Y30"/>
  <c r="M29"/>
  <c r="Y29"/>
  <c r="M28"/>
  <c r="Y28"/>
  <c r="M27"/>
  <c r="Y27"/>
  <c r="M26"/>
  <c r="Y26"/>
  <c r="M25"/>
  <c r="Y25"/>
  <c r="M24"/>
  <c r="Y24"/>
  <c r="M23"/>
  <c r="Y23"/>
  <c r="M22"/>
  <c r="Y22"/>
  <c r="M21"/>
  <c r="Y21"/>
  <c r="M20"/>
  <c r="Y20"/>
  <c r="M19"/>
  <c r="Y19"/>
  <c r="G31"/>
  <c r="G30"/>
  <c r="R29"/>
  <c r="G29"/>
  <c r="R28"/>
  <c r="G28"/>
  <c r="R27"/>
  <c r="G27"/>
  <c r="R26"/>
  <c r="G26"/>
  <c r="R25"/>
  <c r="G25"/>
  <c r="G23"/>
  <c r="R22"/>
  <c r="G22"/>
  <c r="R21"/>
  <c r="G21"/>
  <c r="R20"/>
  <c r="G20"/>
  <c r="R19"/>
  <c r="G19"/>
  <c r="O31"/>
  <c r="O30"/>
  <c r="O29"/>
  <c r="O28"/>
  <c r="O27"/>
  <c r="O26"/>
  <c r="O25"/>
  <c r="O24"/>
  <c r="O23"/>
  <c r="O22"/>
  <c r="O21"/>
  <c r="O20"/>
  <c r="O19"/>
  <c r="E31"/>
  <c r="Z31"/>
  <c r="T31"/>
  <c r="E30"/>
  <c r="Z30"/>
  <c r="T30"/>
  <c r="E29"/>
  <c r="Z29"/>
  <c r="T29"/>
  <c r="E28"/>
  <c r="Z28"/>
  <c r="T28"/>
  <c r="E27"/>
  <c r="Z27"/>
  <c r="T27"/>
  <c r="E26"/>
  <c r="Z26"/>
  <c r="T26"/>
  <c r="E25"/>
  <c r="Z25"/>
  <c r="T25"/>
  <c r="E24"/>
  <c r="T24"/>
  <c r="E23"/>
  <c r="Z23"/>
  <c r="T23"/>
  <c r="E22"/>
  <c r="Z22"/>
  <c r="T22"/>
  <c r="E21"/>
  <c r="Z21"/>
  <c r="T21"/>
  <c r="E20"/>
  <c r="Z20"/>
  <c r="T20"/>
  <c r="E19"/>
  <c r="Z19"/>
  <c r="T19"/>
  <c r="D31"/>
  <c r="P31"/>
  <c r="D30"/>
  <c r="P30"/>
  <c r="D29"/>
  <c r="P29"/>
  <c r="D28"/>
  <c r="P28"/>
  <c r="D27"/>
  <c r="P27"/>
  <c r="D26"/>
  <c r="P26"/>
  <c r="D25"/>
  <c r="P25"/>
  <c r="D24"/>
  <c r="P24"/>
  <c r="D23"/>
  <c r="P23"/>
  <c r="D22"/>
  <c r="P22"/>
  <c r="D21"/>
  <c r="P21"/>
  <c r="D20"/>
  <c r="P20"/>
  <c r="D19"/>
  <c r="P19"/>
  <c r="U31"/>
  <c r="U30"/>
  <c r="U29"/>
  <c r="U28"/>
  <c r="U27"/>
  <c r="U26"/>
  <c r="U25"/>
  <c r="U24"/>
  <c r="U23"/>
  <c r="U22"/>
  <c r="U21"/>
  <c r="U20"/>
  <c r="U19"/>
  <c r="V31"/>
  <c r="V30"/>
  <c r="V29"/>
  <c r="V28"/>
  <c r="V27"/>
  <c r="V26"/>
  <c r="V25"/>
  <c r="V24"/>
  <c r="V23"/>
  <c r="V22"/>
  <c r="V21"/>
  <c r="V20"/>
  <c r="V19"/>
  <c r="AB31"/>
  <c r="AB30"/>
  <c r="AB29"/>
  <c r="AB28"/>
  <c r="AB27"/>
  <c r="AB26"/>
  <c r="AB25"/>
  <c r="AB24"/>
  <c r="AB23"/>
  <c r="AB22"/>
  <c r="AB21"/>
  <c r="AB20"/>
  <c r="AB19"/>
  <c r="X31"/>
  <c r="X30"/>
  <c r="X29"/>
  <c r="X28"/>
  <c r="X27"/>
  <c r="X26"/>
  <c r="X25"/>
  <c r="X24"/>
  <c r="X23"/>
  <c r="X22"/>
  <c r="X21"/>
  <c r="X20"/>
  <c r="X19"/>
  <c r="S31"/>
  <c r="S30"/>
  <c r="S29"/>
  <c r="S28"/>
  <c r="S27"/>
  <c r="S26"/>
  <c r="S25"/>
  <c r="S24"/>
  <c r="S23"/>
  <c r="S22"/>
  <c r="S21"/>
  <c r="S20"/>
  <c r="S19"/>
  <c r="L31"/>
  <c r="L30"/>
  <c r="L29"/>
  <c r="L28"/>
  <c r="L27"/>
  <c r="L26"/>
  <c r="L25"/>
  <c r="L24"/>
  <c r="L23"/>
  <c r="L22"/>
  <c r="L21"/>
  <c r="L20"/>
  <c r="L19"/>
</calcChain>
</file>

<file path=xl/sharedStrings.xml><?xml version="1.0" encoding="utf-8"?>
<sst xmlns="http://schemas.openxmlformats.org/spreadsheetml/2006/main" count="142" uniqueCount="79">
  <si>
    <t>Côté</t>
  </si>
  <si>
    <t>L</t>
  </si>
  <si>
    <t>R</t>
  </si>
  <si>
    <t>Sheridan</t>
  </si>
  <si>
    <t>Page I</t>
  </si>
  <si>
    <t>Sh 6</t>
  </si>
  <si>
    <t>Sh 4</t>
  </si>
  <si>
    <t>Sh 1</t>
  </si>
  <si>
    <t>Sh 5</t>
  </si>
  <si>
    <t>n=29</t>
  </si>
  <si>
    <t>Log10(E.h.o)</t>
  </si>
  <si>
    <t>c</t>
  </si>
  <si>
    <t>II-22</t>
  </si>
  <si>
    <t>Sh 2</t>
  </si>
  <si>
    <t>I-4</t>
  </si>
  <si>
    <t>IV-2</t>
  </si>
  <si>
    <t>I-19</t>
  </si>
  <si>
    <t>II-8</t>
  </si>
  <si>
    <t>Sh 3</t>
  </si>
  <si>
    <t>IV-4</t>
  </si>
  <si>
    <t>IV-5</t>
  </si>
  <si>
    <t>II-15</t>
  </si>
  <si>
    <t>I-22</t>
  </si>
  <si>
    <t>I-14</t>
  </si>
  <si>
    <t>IV-1</t>
  </si>
  <si>
    <t>IV-16</t>
  </si>
  <si>
    <t>III-4</t>
  </si>
  <si>
    <t>III-3</t>
  </si>
  <si>
    <t>III-23</t>
  </si>
  <si>
    <t>III-17</t>
  </si>
  <si>
    <t>IV-21</t>
  </si>
  <si>
    <t>I-18</t>
  </si>
  <si>
    <t>II-5</t>
  </si>
  <si>
    <t>III-1</t>
  </si>
  <si>
    <t>B</t>
  </si>
  <si>
    <t>6268-1a</t>
  </si>
  <si>
    <t>6332b</t>
  </si>
  <si>
    <t>6369b</t>
  </si>
  <si>
    <t>6347b</t>
  </si>
  <si>
    <t>6246b</t>
  </si>
  <si>
    <t>6260b</t>
  </si>
  <si>
    <t>6271-2a</t>
  </si>
  <si>
    <t>6272-1b</t>
  </si>
  <si>
    <t>6275a</t>
  </si>
  <si>
    <t>6280b</t>
  </si>
  <si>
    <t>6284b</t>
  </si>
  <si>
    <t>6321b</t>
  </si>
  <si>
    <t>6327b</t>
  </si>
  <si>
    <t>6343-1b</t>
  </si>
  <si>
    <t>6350b</t>
  </si>
  <si>
    <t>6362-1b</t>
  </si>
  <si>
    <t>6364-2</t>
  </si>
  <si>
    <t>Ter</t>
  </si>
  <si>
    <t>6248-2</t>
  </si>
  <si>
    <t>Etudiant</t>
  </si>
  <si>
    <t>A</t>
  </si>
  <si>
    <t>6291ab</t>
  </si>
  <si>
    <t>Bill</t>
  </si>
  <si>
    <t>6348ab</t>
  </si>
  <si>
    <t>I-20</t>
  </si>
  <si>
    <t>6370b</t>
  </si>
  <si>
    <t>Equus bed</t>
  </si>
  <si>
    <t>SMF 1511</t>
  </si>
  <si>
    <t>6268-2b</t>
  </si>
  <si>
    <t>n</t>
  </si>
  <si>
    <t>x</t>
  </si>
  <si>
    <t>min</t>
  </si>
  <si>
    <t>max</t>
  </si>
  <si>
    <t>s</t>
  </si>
  <si>
    <t>v</t>
  </si>
  <si>
    <t>D logmin</t>
  </si>
  <si>
    <t>Dlogmax</t>
  </si>
  <si>
    <t>D logx Cab</t>
  </si>
  <si>
    <t>Howe</t>
  </si>
  <si>
    <t>III-2</t>
  </si>
  <si>
    <t>II-7</t>
  </si>
  <si>
    <t>Lunel Viel</t>
  </si>
  <si>
    <t>PZ</t>
  </si>
  <si>
    <t>6316b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</si>
</sst>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00"/>
  </numFmts>
  <fonts count="5">
    <font>
      <sz val="9"/>
      <name val="Geneva"/>
    </font>
    <font>
      <sz val="8"/>
      <name val="Verdana"/>
    </font>
    <font>
      <b/>
      <sz val="9"/>
      <color indexed="12"/>
      <name val="Geneva"/>
    </font>
    <font>
      <sz val="9"/>
      <color indexed="10"/>
      <name val="Geneva"/>
    </font>
    <font>
      <sz val="9"/>
      <color indexed="8"/>
      <name val="Geneva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left"/>
    </xf>
    <xf numFmtId="2" fontId="0" fillId="0" borderId="0" xfId="0" applyNumberFormat="1"/>
    <xf numFmtId="164" fontId="2" fillId="0" borderId="0" xfId="0" applyNumberFormat="1" applyFont="1"/>
    <xf numFmtId="0" fontId="0" fillId="0" borderId="0" xfId="0" applyFont="1" applyFill="1" applyAlignment="1">
      <alignment horizontal="left"/>
    </xf>
    <xf numFmtId="0" fontId="3" fillId="0" borderId="0" xfId="0" applyFont="1" applyAlignment="1">
      <alignment horizontal="left" vertical="top"/>
    </xf>
    <xf numFmtId="164" fontId="3" fillId="0" borderId="0" xfId="0" applyNumberFormat="1" applyFont="1"/>
    <xf numFmtId="0" fontId="3" fillId="0" borderId="0" xfId="0" applyFont="1" applyAlignment="1">
      <alignment horizontal="left"/>
    </xf>
    <xf numFmtId="165" fontId="3" fillId="0" borderId="0" xfId="0" applyNumberFormat="1" applyFont="1"/>
    <xf numFmtId="49" fontId="0" fillId="0" borderId="0" xfId="0" applyNumberFormat="1"/>
    <xf numFmtId="165" fontId="0" fillId="0" borderId="0" xfId="0" applyNumberFormat="1"/>
    <xf numFmtId="49" fontId="0" fillId="0" borderId="0" xfId="0" applyNumberFormat="1" applyAlignment="1">
      <alignment horizontal="left"/>
    </xf>
    <xf numFmtId="0" fontId="0" fillId="0" borderId="0" xfId="0" applyAlignment="1"/>
    <xf numFmtId="0" fontId="0" fillId="0" borderId="0" xfId="0" applyFill="1" applyAlignment="1">
      <alignment horizontal="left"/>
    </xf>
    <xf numFmtId="0" fontId="0" fillId="0" borderId="0" xfId="0" applyFill="1" applyAlignment="1"/>
    <xf numFmtId="0" fontId="0" fillId="0" borderId="0" xfId="0" applyFill="1"/>
    <xf numFmtId="0" fontId="2" fillId="0" borderId="0" xfId="0" applyFont="1" applyFill="1" applyAlignment="1"/>
    <xf numFmtId="164" fontId="0" fillId="0" borderId="0" xfId="0" applyNumberFormat="1" applyFill="1" applyAlignment="1">
      <alignment horizontal="center" vertical="top"/>
    </xf>
    <xf numFmtId="0" fontId="0" fillId="0" borderId="0" xfId="0" applyFill="1" applyAlignment="1">
      <alignment horizontal="center" vertical="top"/>
    </xf>
    <xf numFmtId="165" fontId="0" fillId="0" borderId="0" xfId="0" applyNumberFormat="1" applyFill="1"/>
    <xf numFmtId="0" fontId="0" fillId="0" borderId="0" xfId="0" applyAlignment="1">
      <alignment horizontal="center" vertical="top"/>
    </xf>
    <xf numFmtId="164" fontId="0" fillId="0" borderId="0" xfId="0" applyNumberFormat="1"/>
    <xf numFmtId="0" fontId="0" fillId="0" borderId="0" xfId="0" applyAlignment="1">
      <alignment horizontal="center"/>
    </xf>
    <xf numFmtId="0" fontId="4" fillId="0" borderId="0" xfId="0" applyFont="1" applyFill="1" applyAlignment="1"/>
    <xf numFmtId="0" fontId="0" fillId="0" borderId="0" xfId="0" applyFont="1"/>
    <xf numFmtId="0" fontId="0" fillId="0" borderId="0" xfId="0" applyFont="1" applyFill="1"/>
  </cellXfs>
  <cellStyles count="1">
    <cellStyle name="Normal" xfId="0" builtinId="0"/>
  </cellStyles>
  <dxfs count="0"/>
  <tableStyles count="0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fr-FR"/>
  <c:style val="2"/>
  <c:chart>
    <c:plotArea>
      <c:layout>
        <c:manualLayout>
          <c:layoutTarget val="inner"/>
          <c:xMode val="edge"/>
          <c:yMode val="edge"/>
          <c:x val="0.135728708267922"/>
          <c:y val="0.0766284241690091"/>
          <c:w val="0.664671468429679"/>
          <c:h val="0.793104190149244"/>
        </c:manualLayout>
      </c:layout>
      <c:lineChart>
        <c:grouping val="standard"/>
        <c:ser>
          <c:idx val="1"/>
          <c:order val="0"/>
          <c:tx>
            <c:strRef>
              <c:f>Feuil1!$J$32</c:f>
              <c:strCache>
                <c:ptCount val="1"/>
                <c:pt idx="0">
                  <c:v>D logx Cab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numRef>
              <c:f>Feuil1!$I$33:$I$42</c:f>
              <c:numCache>
                <c:formatCode>General</c:formatCode>
                <c:ptCount val="10"/>
                <c:pt idx="0">
                  <c:v>1.0</c:v>
                </c:pt>
                <c:pt idx="1">
                  <c:v>3.0</c:v>
                </c:pt>
                <c:pt idx="2">
                  <c:v>4.0</c:v>
                </c:pt>
                <c:pt idx="3">
                  <c:v>5.0</c:v>
                </c:pt>
                <c:pt idx="4">
                  <c:v>6.0</c:v>
                </c:pt>
                <c:pt idx="5">
                  <c:v>10.0</c:v>
                </c:pt>
                <c:pt idx="6">
                  <c:v>11.0</c:v>
                </c:pt>
                <c:pt idx="7">
                  <c:v>12.0</c:v>
                </c:pt>
                <c:pt idx="8">
                  <c:v>13.0</c:v>
                </c:pt>
                <c:pt idx="9">
                  <c:v>14.0</c:v>
                </c:pt>
              </c:numCache>
            </c:numRef>
          </c:cat>
          <c:val>
            <c:numRef>
              <c:f>Feuil1!$J$33:$J$42</c:f>
              <c:numCache>
                <c:formatCode>0.000</c:formatCode>
                <c:ptCount val="10"/>
                <c:pt idx="0">
                  <c:v>0.0568894385402565</c:v>
                </c:pt>
                <c:pt idx="1">
                  <c:v>0.14720913078532</c:v>
                </c:pt>
                <c:pt idx="2">
                  <c:v>0.128112708535205</c:v>
                </c:pt>
                <c:pt idx="3">
                  <c:v>0.0929813741890575</c:v>
                </c:pt>
                <c:pt idx="4">
                  <c:v>0.10585972285583</c:v>
                </c:pt>
                <c:pt idx="5">
                  <c:v>0.111345539009687</c:v>
                </c:pt>
                <c:pt idx="6">
                  <c:v>0.119752981373992</c:v>
                </c:pt>
                <c:pt idx="7">
                  <c:v>0.130373417874819</c:v>
                </c:pt>
                <c:pt idx="8">
                  <c:v>0.122686610009837</c:v>
                </c:pt>
                <c:pt idx="9">
                  <c:v>0.108096263977692</c:v>
                </c:pt>
              </c:numCache>
            </c:numRef>
          </c:val>
        </c:ser>
        <c:ser>
          <c:idx val="0"/>
          <c:order val="1"/>
          <c:tx>
            <c:strRef>
              <c:f>Feuil1!$K$32</c:f>
              <c:strCache>
                <c:ptCount val="1"/>
                <c:pt idx="0">
                  <c:v>D logmin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Feuil1!$I$33:$I$42</c:f>
              <c:numCache>
                <c:formatCode>General</c:formatCode>
                <c:ptCount val="10"/>
                <c:pt idx="0">
                  <c:v>1.0</c:v>
                </c:pt>
                <c:pt idx="1">
                  <c:v>3.0</c:v>
                </c:pt>
                <c:pt idx="2">
                  <c:v>4.0</c:v>
                </c:pt>
                <c:pt idx="3">
                  <c:v>5.0</c:v>
                </c:pt>
                <c:pt idx="4">
                  <c:v>6.0</c:v>
                </c:pt>
                <c:pt idx="5">
                  <c:v>10.0</c:v>
                </c:pt>
                <c:pt idx="6">
                  <c:v>11.0</c:v>
                </c:pt>
                <c:pt idx="7">
                  <c:v>12.0</c:v>
                </c:pt>
                <c:pt idx="8">
                  <c:v>13.0</c:v>
                </c:pt>
                <c:pt idx="9">
                  <c:v>14.0</c:v>
                </c:pt>
              </c:numCache>
            </c:numRef>
          </c:cat>
          <c:val>
            <c:numRef>
              <c:f>Feuil1!$K$33:$K$42</c:f>
              <c:numCache>
                <c:formatCode>0.000</c:formatCode>
                <c:ptCount val="10"/>
                <c:pt idx="0">
                  <c:v>0.0342632038701676</c:v>
                </c:pt>
                <c:pt idx="1">
                  <c:v>0.109098659326416</c:v>
                </c:pt>
                <c:pt idx="2">
                  <c:v>0.0989607958400047</c:v>
                </c:pt>
                <c:pt idx="3">
                  <c:v>0.0691686346173068</c:v>
                </c:pt>
                <c:pt idx="4">
                  <c:v>0.0685979954860201</c:v>
                </c:pt>
                <c:pt idx="5">
                  <c:v>0.0765389112831654</c:v>
                </c:pt>
                <c:pt idx="6">
                  <c:v>0.0901897487751075</c:v>
                </c:pt>
                <c:pt idx="7">
                  <c:v>0.103339894485758</c:v>
                </c:pt>
                <c:pt idx="8">
                  <c:v>0.0924711887263612</c:v>
                </c:pt>
                <c:pt idx="9">
                  <c:v>0.0916866814118662</c:v>
                </c:pt>
              </c:numCache>
            </c:numRef>
          </c:val>
        </c:ser>
        <c:ser>
          <c:idx val="2"/>
          <c:order val="2"/>
          <c:tx>
            <c:strRef>
              <c:f>Feuil1!$L$32</c:f>
              <c:strCache>
                <c:ptCount val="1"/>
                <c:pt idx="0">
                  <c:v>Dlogmax</c:v>
                </c:pt>
              </c:strCache>
            </c:strRef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none"/>
          </c:marker>
          <c:cat>
            <c:numRef>
              <c:f>Feuil1!$I$33:$I$42</c:f>
              <c:numCache>
                <c:formatCode>General</c:formatCode>
                <c:ptCount val="10"/>
                <c:pt idx="0">
                  <c:v>1.0</c:v>
                </c:pt>
                <c:pt idx="1">
                  <c:v>3.0</c:v>
                </c:pt>
                <c:pt idx="2">
                  <c:v>4.0</c:v>
                </c:pt>
                <c:pt idx="3">
                  <c:v>5.0</c:v>
                </c:pt>
                <c:pt idx="4">
                  <c:v>6.0</c:v>
                </c:pt>
                <c:pt idx="5">
                  <c:v>10.0</c:v>
                </c:pt>
                <c:pt idx="6">
                  <c:v>11.0</c:v>
                </c:pt>
                <c:pt idx="7">
                  <c:v>12.0</c:v>
                </c:pt>
                <c:pt idx="8">
                  <c:v>13.0</c:v>
                </c:pt>
                <c:pt idx="9">
                  <c:v>14.0</c:v>
                </c:pt>
              </c:numCache>
            </c:numRef>
          </c:cat>
          <c:val>
            <c:numRef>
              <c:f>Feuil1!$L$33:$L$42</c:f>
              <c:numCache>
                <c:formatCode>0.000</c:formatCode>
                <c:ptCount val="10"/>
                <c:pt idx="0">
                  <c:v>0.0786823436585804</c:v>
                </c:pt>
                <c:pt idx="1">
                  <c:v>0.201166189369607</c:v>
                </c:pt>
                <c:pt idx="2">
                  <c:v>0.155714886530458</c:v>
                </c:pt>
                <c:pt idx="3">
                  <c:v>0.120214706408461</c:v>
                </c:pt>
                <c:pt idx="4">
                  <c:v>0.130358583904527</c:v>
                </c:pt>
                <c:pt idx="5">
                  <c:v>0.145387625817163</c:v>
                </c:pt>
                <c:pt idx="6">
                  <c:v>0.146621958955907</c:v>
                </c:pt>
                <c:pt idx="7">
                  <c:v>0.162429785652262</c:v>
                </c:pt>
                <c:pt idx="8">
                  <c:v>0.15599470315717</c:v>
                </c:pt>
                <c:pt idx="9">
                  <c:v>0.137158088927018</c:v>
                </c:pt>
              </c:numCache>
            </c:numRef>
          </c:val>
        </c:ser>
        <c:marker val="1"/>
        <c:axId val="236870264"/>
        <c:axId val="236862424"/>
      </c:lineChart>
      <c:catAx>
        <c:axId val="236870264"/>
        <c:scaling>
          <c:orientation val="minMax"/>
        </c:scaling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endParaRPr lang="fr-FR"/>
          </a:p>
        </c:txPr>
        <c:crossAx val="236862424"/>
        <c:crosses val="autoZero"/>
        <c:auto val="1"/>
        <c:lblAlgn val="ctr"/>
        <c:lblOffset val="100"/>
        <c:tickLblSkip val="1"/>
        <c:tickMarkSkip val="1"/>
      </c:catAx>
      <c:valAx>
        <c:axId val="236862424"/>
        <c:scaling>
          <c:orientation val="minMax"/>
          <c:max val="0.2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Geneva"/>
                    <a:ea typeface="Geneva"/>
                    <a:cs typeface="Geneva"/>
                  </a:defRPr>
                </a:pPr>
                <a:r>
                  <a:rPr lang="fr-FR"/>
                  <a:t>Log10 differences from E. h. onager</a:t>
                </a:r>
              </a:p>
            </c:rich>
          </c:tx>
          <c:layout>
            <c:manualLayout>
              <c:xMode val="edge"/>
              <c:yMode val="edge"/>
              <c:x val="0.0259481354041616"/>
              <c:y val="0.157088269546469"/>
            </c:manualLayout>
          </c:layout>
          <c:spPr>
            <a:noFill/>
            <a:ln w="25400">
              <a:noFill/>
            </a:ln>
          </c:spPr>
        </c:title>
        <c:numFmt formatCode="0.00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endParaRPr lang="fr-FR"/>
          </a:p>
        </c:txPr>
        <c:crossAx val="236870264"/>
        <c:crosses val="autoZero"/>
        <c:crossBetween val="midCat"/>
        <c:majorUnit val="0.05"/>
      </c:valAx>
      <c:spPr>
        <a:solidFill>
          <a:srgbClr val="CDCDCD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32336343348878"/>
          <c:y val="0.390804963261946"/>
          <c:w val="0.15568881242497"/>
          <c:h val="0.16475111196337"/>
        </c:manualLayout>
      </c:layout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defRPr>
          </a:pPr>
          <a:endParaRPr lang="fr-FR"/>
        </a:p>
      </c:txPr>
    </c:legend>
    <c:plotVisOnly val="1"/>
    <c:dispBlanksAs val="gap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Geneva"/>
          <a:ea typeface="Geneva"/>
          <a:cs typeface="Geneva"/>
        </a:defRPr>
      </a:pPr>
      <a:endParaRPr lang="fr-FR"/>
    </a:p>
  </c:txPr>
  <c:printSettings>
    <c:headerFooter/>
    <c:pageMargins b="1.0" l="0.75" r="0.75" t="1.0" header="0.5" footer="0.5"/>
    <c:pageSetup paperSize="0" orientation="landscape" horizontalDpi="-4" verticalDpi="-4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25400</xdr:colOff>
      <xdr:row>46</xdr:row>
      <xdr:rowOff>12700</xdr:rowOff>
    </xdr:from>
    <xdr:to>
      <xdr:col>11</xdr:col>
      <xdr:colOff>419100</xdr:colOff>
      <xdr:row>66</xdr:row>
      <xdr:rowOff>25400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AJ117"/>
  <sheetViews>
    <sheetView tabSelected="1" topLeftCell="B1" workbookViewId="0">
      <selection activeCell="D33" sqref="D33:D44"/>
    </sheetView>
  </sheetViews>
  <sheetFormatPr baseColWidth="10" defaultColWidth="7.83203125" defaultRowHeight="13"/>
  <sheetData>
    <row r="1" spans="1:36" s="11" customFormat="1">
      <c r="D1" s="1"/>
      <c r="E1" s="1"/>
      <c r="F1" t="s">
        <v>52</v>
      </c>
      <c r="G1" s="1"/>
      <c r="H1" s="1"/>
      <c r="J1" s="12" t="s">
        <v>57</v>
      </c>
      <c r="K1" s="1"/>
      <c r="M1" s="1"/>
      <c r="N1" s="12" t="s">
        <v>73</v>
      </c>
      <c r="O1" s="1"/>
      <c r="P1" s="1"/>
      <c r="Q1" t="s">
        <v>54</v>
      </c>
      <c r="R1" s="1"/>
      <c r="S1" s="1"/>
      <c r="T1" s="1"/>
      <c r="U1" s="1"/>
      <c r="V1" s="1"/>
      <c r="W1" s="1"/>
      <c r="X1" s="1"/>
      <c r="Y1" s="1"/>
      <c r="Z1" s="1"/>
      <c r="AA1" s="12" t="s">
        <v>57</v>
      </c>
      <c r="AC1" s="1"/>
      <c r="AG1" s="12"/>
      <c r="AH1" s="1"/>
      <c r="AI1" s="1"/>
    </row>
    <row r="2" spans="1:36" s="11" customFormat="1">
      <c r="C2" s="1" t="s">
        <v>11</v>
      </c>
      <c r="D2" s="1" t="s">
        <v>11</v>
      </c>
      <c r="E2" s="1" t="s">
        <v>11</v>
      </c>
      <c r="F2" s="1" t="s">
        <v>11</v>
      </c>
      <c r="G2" s="1" t="s">
        <v>11</v>
      </c>
      <c r="H2" s="1" t="s">
        <v>11</v>
      </c>
      <c r="I2" s="1" t="s">
        <v>11</v>
      </c>
      <c r="J2" s="1" t="s">
        <v>11</v>
      </c>
      <c r="K2" s="1" t="s">
        <v>11</v>
      </c>
      <c r="L2" s="1" t="s">
        <v>11</v>
      </c>
      <c r="M2" s="1" t="s">
        <v>11</v>
      </c>
      <c r="N2" s="1" t="s">
        <v>11</v>
      </c>
      <c r="O2" s="1" t="s">
        <v>11</v>
      </c>
      <c r="P2" s="1" t="s">
        <v>11</v>
      </c>
      <c r="Q2" s="1" t="s">
        <v>11</v>
      </c>
      <c r="R2" s="1" t="s">
        <v>11</v>
      </c>
      <c r="S2" s="1" t="s">
        <v>11</v>
      </c>
      <c r="T2" s="1" t="s">
        <v>11</v>
      </c>
      <c r="U2" s="1" t="s">
        <v>11</v>
      </c>
      <c r="V2" s="1" t="s">
        <v>11</v>
      </c>
      <c r="W2" s="1" t="s">
        <v>11</v>
      </c>
      <c r="X2" s="1" t="s">
        <v>11</v>
      </c>
      <c r="Y2" s="1" t="s">
        <v>11</v>
      </c>
      <c r="Z2" s="1" t="s">
        <v>11</v>
      </c>
      <c r="AA2" s="1" t="s">
        <v>11</v>
      </c>
      <c r="AB2" s="1" t="s">
        <v>11</v>
      </c>
      <c r="AC2" s="1" t="s">
        <v>11</v>
      </c>
      <c r="AD2" s="1"/>
      <c r="AE2" s="1"/>
      <c r="AF2" s="1"/>
      <c r="AG2" s="1"/>
      <c r="AH2" s="1"/>
      <c r="AI2" s="1"/>
      <c r="AJ2" s="1"/>
    </row>
    <row r="3" spans="1:36" s="1" customFormat="1">
      <c r="B3" s="1" t="s">
        <v>0</v>
      </c>
      <c r="D3" s="1" t="s">
        <v>1</v>
      </c>
      <c r="E3" s="1" t="s">
        <v>1</v>
      </c>
      <c r="F3" s="1" t="s">
        <v>1</v>
      </c>
      <c r="G3" s="1" t="s">
        <v>1</v>
      </c>
      <c r="I3" s="1" t="s">
        <v>2</v>
      </c>
      <c r="J3" s="1" t="s">
        <v>1</v>
      </c>
      <c r="K3" s="1" t="s">
        <v>2</v>
      </c>
      <c r="L3" s="1" t="s">
        <v>1</v>
      </c>
      <c r="M3" s="1" t="s">
        <v>1</v>
      </c>
      <c r="N3" s="12"/>
      <c r="O3" s="1" t="s">
        <v>2</v>
      </c>
      <c r="P3" s="1" t="s">
        <v>1</v>
      </c>
      <c r="Q3"/>
      <c r="R3" s="1" t="s">
        <v>1</v>
      </c>
      <c r="S3" s="1" t="s">
        <v>1</v>
      </c>
      <c r="T3" s="1" t="s">
        <v>1</v>
      </c>
      <c r="U3" s="1" t="s">
        <v>2</v>
      </c>
      <c r="V3" s="1" t="s">
        <v>1</v>
      </c>
      <c r="X3" s="1" t="s">
        <v>2</v>
      </c>
      <c r="Y3" s="1" t="s">
        <v>1</v>
      </c>
      <c r="Z3" s="1" t="s">
        <v>1</v>
      </c>
      <c r="AA3" s="1" t="s">
        <v>1</v>
      </c>
      <c r="AB3" s="1" t="s">
        <v>2</v>
      </c>
    </row>
    <row r="4" spans="1:36" s="1" customFormat="1">
      <c r="B4" s="1" t="s">
        <v>3</v>
      </c>
      <c r="C4" s="17" t="s">
        <v>61</v>
      </c>
      <c r="D4" s="1" t="s">
        <v>8</v>
      </c>
      <c r="E4" s="1" t="s">
        <v>8</v>
      </c>
      <c r="F4" s="1" t="s">
        <v>7</v>
      </c>
      <c r="G4" s="1" t="s">
        <v>8</v>
      </c>
      <c r="I4" s="1" t="s">
        <v>7</v>
      </c>
      <c r="J4" s="1" t="s">
        <v>7</v>
      </c>
      <c r="K4" s="1" t="s">
        <v>7</v>
      </c>
      <c r="L4" s="1" t="s">
        <v>7</v>
      </c>
      <c r="M4" s="1" t="s">
        <v>8</v>
      </c>
      <c r="N4" s="12"/>
      <c r="O4" s="1" t="s">
        <v>8</v>
      </c>
      <c r="P4" s="1" t="s">
        <v>6</v>
      </c>
      <c r="Q4"/>
      <c r="R4" s="1" t="s">
        <v>8</v>
      </c>
      <c r="S4" s="1" t="s">
        <v>13</v>
      </c>
      <c r="T4" s="1" t="s">
        <v>18</v>
      </c>
      <c r="U4" s="1" t="s">
        <v>8</v>
      </c>
      <c r="V4" s="1" t="s">
        <v>8</v>
      </c>
      <c r="X4" s="1" t="s">
        <v>8</v>
      </c>
      <c r="Y4" s="1" t="s">
        <v>8</v>
      </c>
      <c r="Z4" s="1" t="s">
        <v>18</v>
      </c>
      <c r="AA4" s="1" t="s">
        <v>5</v>
      </c>
      <c r="AB4" s="1" t="s">
        <v>5</v>
      </c>
      <c r="AC4" s="1" t="s">
        <v>7</v>
      </c>
    </row>
    <row r="5" spans="1:36" s="1" customFormat="1">
      <c r="B5" s="1" t="s">
        <v>4</v>
      </c>
      <c r="D5" t="s">
        <v>21</v>
      </c>
      <c r="E5" t="s">
        <v>24</v>
      </c>
      <c r="F5" s="12" t="s">
        <v>29</v>
      </c>
      <c r="G5" t="s">
        <v>26</v>
      </c>
      <c r="H5" s="1" t="s">
        <v>74</v>
      </c>
      <c r="I5" t="s">
        <v>32</v>
      </c>
      <c r="J5" s="12" t="s">
        <v>29</v>
      </c>
      <c r="K5" s="12" t="s">
        <v>33</v>
      </c>
      <c r="L5" t="s">
        <v>12</v>
      </c>
      <c r="M5" t="s">
        <v>30</v>
      </c>
      <c r="N5" s="12" t="s">
        <v>75</v>
      </c>
      <c r="O5" t="s">
        <v>25</v>
      </c>
      <c r="P5" t="s">
        <v>20</v>
      </c>
      <c r="Q5" s="12" t="s">
        <v>55</v>
      </c>
      <c r="R5" t="s">
        <v>27</v>
      </c>
      <c r="S5" s="1" t="s">
        <v>14</v>
      </c>
      <c r="T5" s="1" t="s">
        <v>22</v>
      </c>
      <c r="U5" t="s">
        <v>19</v>
      </c>
      <c r="V5" t="s">
        <v>17</v>
      </c>
      <c r="W5" s="12" t="s">
        <v>34</v>
      </c>
      <c r="X5" t="s">
        <v>15</v>
      </c>
      <c r="Y5" t="s">
        <v>28</v>
      </c>
      <c r="Z5" s="1" t="s">
        <v>23</v>
      </c>
      <c r="AA5" s="12" t="s">
        <v>59</v>
      </c>
      <c r="AB5" s="1" t="s">
        <v>16</v>
      </c>
      <c r="AC5" s="1" t="s">
        <v>31</v>
      </c>
      <c r="AE5"/>
      <c r="AF5"/>
      <c r="AG5" s="12"/>
      <c r="AJ5"/>
    </row>
    <row r="6" spans="1:36" s="1" customFormat="1">
      <c r="A6" s="5" t="s">
        <v>9</v>
      </c>
      <c r="C6" s="18" t="s">
        <v>62</v>
      </c>
      <c r="D6" s="1">
        <v>6224</v>
      </c>
      <c r="E6" s="13" t="s">
        <v>39</v>
      </c>
      <c r="F6" s="13" t="s">
        <v>53</v>
      </c>
      <c r="G6" s="1" t="s">
        <v>40</v>
      </c>
      <c r="H6" s="1">
        <v>6267</v>
      </c>
      <c r="I6" s="1" t="s">
        <v>35</v>
      </c>
      <c r="J6" s="13" t="s">
        <v>63</v>
      </c>
      <c r="K6" s="13" t="s">
        <v>41</v>
      </c>
      <c r="L6" s="1" t="s">
        <v>42</v>
      </c>
      <c r="M6" s="1" t="s">
        <v>43</v>
      </c>
      <c r="N6" s="13">
        <v>6276</v>
      </c>
      <c r="O6" s="1" t="s">
        <v>44</v>
      </c>
      <c r="P6" s="1" t="s">
        <v>45</v>
      </c>
      <c r="Q6" s="13" t="s">
        <v>56</v>
      </c>
      <c r="R6" s="1" t="s">
        <v>46</v>
      </c>
      <c r="S6" s="1" t="s">
        <v>47</v>
      </c>
      <c r="T6" s="1" t="s">
        <v>36</v>
      </c>
      <c r="U6" s="1" t="s">
        <v>48</v>
      </c>
      <c r="V6" s="1" t="s">
        <v>38</v>
      </c>
      <c r="W6" s="13" t="s">
        <v>58</v>
      </c>
      <c r="X6" s="1" t="s">
        <v>49</v>
      </c>
      <c r="Y6" s="1" t="s">
        <v>50</v>
      </c>
      <c r="Z6" s="1" t="s">
        <v>51</v>
      </c>
      <c r="AA6" s="13" t="s">
        <v>60</v>
      </c>
      <c r="AB6" s="1" t="s">
        <v>37</v>
      </c>
      <c r="AC6" s="1">
        <v>6773</v>
      </c>
      <c r="AD6" s="13"/>
      <c r="AG6" s="13"/>
    </row>
    <row r="7" spans="1:36">
      <c r="A7" s="6">
        <v>210.2413793103448</v>
      </c>
      <c r="B7">
        <v>1</v>
      </c>
      <c r="C7" s="15">
        <v>241</v>
      </c>
      <c r="D7">
        <v>241</v>
      </c>
      <c r="E7">
        <v>242.5</v>
      </c>
      <c r="F7" s="15">
        <v>250</v>
      </c>
      <c r="G7">
        <v>245</v>
      </c>
      <c r="H7">
        <v>236</v>
      </c>
      <c r="I7">
        <v>232</v>
      </c>
      <c r="J7" s="14">
        <v>250</v>
      </c>
      <c r="K7" s="14">
        <v>238.5</v>
      </c>
      <c r="L7">
        <v>227.5</v>
      </c>
      <c r="M7">
        <v>252</v>
      </c>
      <c r="N7" s="14">
        <v>237.5</v>
      </c>
      <c r="O7">
        <v>242.5</v>
      </c>
      <c r="P7">
        <v>240</v>
      </c>
      <c r="Q7" s="15">
        <v>242.5</v>
      </c>
      <c r="R7">
        <v>245</v>
      </c>
      <c r="S7">
        <v>230</v>
      </c>
      <c r="T7">
        <v>242</v>
      </c>
      <c r="U7">
        <v>238.5</v>
      </c>
      <c r="V7">
        <v>236.5</v>
      </c>
      <c r="W7" s="15">
        <v>238.5</v>
      </c>
      <c r="X7">
        <v>232</v>
      </c>
      <c r="Y7">
        <v>248.5</v>
      </c>
      <c r="Z7">
        <v>242</v>
      </c>
      <c r="AA7" s="14">
        <v>237.5</v>
      </c>
      <c r="AB7">
        <v>232.5</v>
      </c>
      <c r="AC7">
        <v>230</v>
      </c>
      <c r="AD7" s="15"/>
      <c r="AG7" s="14"/>
    </row>
    <row r="8" spans="1:36">
      <c r="A8" s="6">
        <v>26.517241379310338</v>
      </c>
      <c r="B8">
        <v>3</v>
      </c>
      <c r="C8" s="15">
        <v>37</v>
      </c>
      <c r="D8">
        <v>35.22</v>
      </c>
      <c r="E8">
        <v>37.35</v>
      </c>
      <c r="F8" s="15">
        <v>37.61</v>
      </c>
      <c r="G8">
        <v>38.14</v>
      </c>
      <c r="H8">
        <v>38</v>
      </c>
      <c r="I8">
        <v>35.76</v>
      </c>
      <c r="J8" s="14">
        <v>37.61</v>
      </c>
      <c r="K8" s="14">
        <v>36.909999999999997</v>
      </c>
      <c r="L8">
        <v>35.369999999999997</v>
      </c>
      <c r="M8">
        <v>38.520000000000003</v>
      </c>
      <c r="N8" s="23">
        <v>38</v>
      </c>
      <c r="O8">
        <v>38.32</v>
      </c>
      <c r="P8">
        <v>37.81</v>
      </c>
      <c r="Q8" s="15">
        <v>35.5</v>
      </c>
      <c r="R8">
        <v>35.89</v>
      </c>
      <c r="S8">
        <v>34.99</v>
      </c>
      <c r="T8">
        <v>42.14</v>
      </c>
      <c r="U8">
        <v>38.81</v>
      </c>
      <c r="V8">
        <v>34.94</v>
      </c>
      <c r="W8" s="15">
        <v>39.5</v>
      </c>
      <c r="X8">
        <v>34.090000000000003</v>
      </c>
      <c r="Y8">
        <v>39.08</v>
      </c>
      <c r="Z8">
        <v>38.31</v>
      </c>
      <c r="AA8" s="14">
        <v>35.49</v>
      </c>
      <c r="AB8">
        <v>39.67</v>
      </c>
      <c r="AC8">
        <v>34.82</v>
      </c>
      <c r="AD8" s="15"/>
      <c r="AG8" s="14"/>
    </row>
    <row r="9" spans="1:36">
      <c r="A9" s="6">
        <v>21.331034482758625</v>
      </c>
      <c r="B9">
        <v>4</v>
      </c>
      <c r="C9" s="15">
        <v>27.2</v>
      </c>
      <c r="D9">
        <v>27.52</v>
      </c>
      <c r="E9">
        <v>27.63</v>
      </c>
      <c r="F9" s="15">
        <v>29.64</v>
      </c>
      <c r="G9">
        <v>29.42</v>
      </c>
      <c r="H9">
        <v>27</v>
      </c>
      <c r="I9" s="2">
        <v>27.03</v>
      </c>
      <c r="J9" s="14">
        <v>29.64</v>
      </c>
      <c r="K9" s="14">
        <v>29.72</v>
      </c>
      <c r="L9">
        <v>28.1</v>
      </c>
      <c r="M9">
        <v>30.53</v>
      </c>
      <c r="N9" s="14">
        <v>29</v>
      </c>
      <c r="O9">
        <v>29.34</v>
      </c>
      <c r="P9" s="2">
        <v>28.68</v>
      </c>
      <c r="Q9" s="15">
        <v>28.3</v>
      </c>
      <c r="R9">
        <v>27.87</v>
      </c>
      <c r="S9">
        <v>28.28</v>
      </c>
      <c r="T9">
        <v>30.36</v>
      </c>
      <c r="U9">
        <v>29.22</v>
      </c>
      <c r="V9">
        <v>26.79</v>
      </c>
      <c r="W9" s="15">
        <v>29.2</v>
      </c>
      <c r="X9">
        <v>28.42</v>
      </c>
      <c r="Y9">
        <v>29.72</v>
      </c>
      <c r="Z9">
        <v>30.27</v>
      </c>
      <c r="AA9" s="14">
        <v>27.85</v>
      </c>
      <c r="AB9">
        <v>29.26</v>
      </c>
      <c r="AC9">
        <v>27.56</v>
      </c>
      <c r="AD9" s="15"/>
      <c r="AG9" s="14"/>
    </row>
    <row r="10" spans="1:36">
      <c r="A10" s="6">
        <v>42.527586206896544</v>
      </c>
      <c r="B10">
        <v>5</v>
      </c>
      <c r="C10" s="15">
        <v>53.5</v>
      </c>
      <c r="D10">
        <v>52.67</v>
      </c>
      <c r="E10">
        <v>51.22</v>
      </c>
      <c r="F10" s="15">
        <v>52.68</v>
      </c>
      <c r="G10">
        <v>53.24</v>
      </c>
      <c r="H10">
        <v>51</v>
      </c>
      <c r="I10">
        <v>52.71</v>
      </c>
      <c r="J10" s="14">
        <v>52.68</v>
      </c>
      <c r="K10" s="14">
        <v>51.01</v>
      </c>
      <c r="L10">
        <v>51.49</v>
      </c>
      <c r="M10">
        <v>55.99</v>
      </c>
      <c r="N10" s="14">
        <v>52</v>
      </c>
      <c r="O10">
        <v>54.62</v>
      </c>
      <c r="P10">
        <v>52.5</v>
      </c>
      <c r="Q10" s="15">
        <v>51.2</v>
      </c>
      <c r="S10">
        <v>50.33</v>
      </c>
      <c r="T10">
        <v>55.98</v>
      </c>
      <c r="U10">
        <v>54.6</v>
      </c>
      <c r="V10">
        <v>50.43</v>
      </c>
      <c r="W10" s="15">
        <v>54.6</v>
      </c>
      <c r="X10">
        <v>51.22</v>
      </c>
      <c r="Y10">
        <v>56.09</v>
      </c>
      <c r="Z10">
        <v>53.68</v>
      </c>
      <c r="AA10" s="14">
        <v>49.87</v>
      </c>
      <c r="AB10">
        <v>53.4</v>
      </c>
      <c r="AC10">
        <v>50.99</v>
      </c>
      <c r="AD10" s="15"/>
      <c r="AG10" s="14"/>
    </row>
    <row r="11" spans="1:36">
      <c r="A11" s="6">
        <v>26.820689655172409</v>
      </c>
      <c r="B11">
        <v>6</v>
      </c>
      <c r="C11" s="15">
        <v>35</v>
      </c>
      <c r="D11">
        <v>35.29</v>
      </c>
      <c r="E11">
        <v>32.909999999999997</v>
      </c>
      <c r="F11" s="15">
        <v>35.58</v>
      </c>
      <c r="H11">
        <v>34</v>
      </c>
      <c r="I11">
        <v>33.46</v>
      </c>
      <c r="J11" s="14">
        <v>35.58</v>
      </c>
      <c r="K11" s="14">
        <v>33.79</v>
      </c>
      <c r="L11">
        <v>34.159999999999997</v>
      </c>
      <c r="M11">
        <v>36.159999999999997</v>
      </c>
      <c r="N11" s="14">
        <v>35</v>
      </c>
      <c r="O11">
        <v>36.119999999999997</v>
      </c>
      <c r="P11">
        <v>33.729999999999997</v>
      </c>
      <c r="Q11" s="16">
        <v>33</v>
      </c>
      <c r="S11">
        <v>32.56</v>
      </c>
      <c r="T11">
        <v>35.78</v>
      </c>
      <c r="U11">
        <v>35.25</v>
      </c>
      <c r="V11">
        <v>31.76</v>
      </c>
      <c r="W11" s="15">
        <v>35.200000000000003</v>
      </c>
      <c r="X11">
        <v>32.090000000000003</v>
      </c>
      <c r="Y11">
        <v>36.21</v>
      </c>
      <c r="AA11" s="14">
        <v>31.41</v>
      </c>
      <c r="AB11">
        <v>33.11</v>
      </c>
      <c r="AD11" s="15"/>
      <c r="AG11" s="14"/>
    </row>
    <row r="12" spans="1:36">
      <c r="A12" s="6">
        <v>38.751724137931028</v>
      </c>
      <c r="B12">
        <v>10</v>
      </c>
      <c r="C12" s="15">
        <v>51</v>
      </c>
      <c r="D12">
        <v>50.38</v>
      </c>
      <c r="E12">
        <v>48.59</v>
      </c>
      <c r="F12" s="15">
        <v>51.58</v>
      </c>
      <c r="G12">
        <v>52.33</v>
      </c>
      <c r="I12">
        <v>50.49</v>
      </c>
      <c r="J12" s="14">
        <v>51.58</v>
      </c>
      <c r="K12" s="14">
        <v>48.66</v>
      </c>
      <c r="L12">
        <v>49.53</v>
      </c>
      <c r="M12">
        <v>52.08</v>
      </c>
      <c r="N12" s="14"/>
      <c r="O12">
        <v>54.16</v>
      </c>
      <c r="P12">
        <v>48.92</v>
      </c>
      <c r="Q12" s="15">
        <v>47.8</v>
      </c>
      <c r="R12">
        <v>48.14</v>
      </c>
      <c r="S12">
        <v>47.04</v>
      </c>
      <c r="T12">
        <v>53.87</v>
      </c>
      <c r="U12">
        <v>51.42</v>
      </c>
      <c r="V12">
        <v>46.22</v>
      </c>
      <c r="W12" s="15">
        <v>51.4</v>
      </c>
      <c r="X12">
        <v>48.74</v>
      </c>
      <c r="Y12">
        <v>51.49</v>
      </c>
      <c r="Z12">
        <v>48.81</v>
      </c>
      <c r="AA12" s="14">
        <v>48.72</v>
      </c>
      <c r="AB12">
        <v>50.38</v>
      </c>
      <c r="AC12">
        <v>48.59</v>
      </c>
      <c r="AD12" s="15"/>
      <c r="AG12" s="14"/>
    </row>
    <row r="13" spans="1:36">
      <c r="A13" s="6">
        <v>38.527586206896551</v>
      </c>
      <c r="B13">
        <v>11</v>
      </c>
      <c r="C13" s="15">
        <v>51</v>
      </c>
      <c r="D13">
        <v>50.05</v>
      </c>
      <c r="E13">
        <v>50.54</v>
      </c>
      <c r="F13" s="15">
        <v>53.01</v>
      </c>
      <c r="G13">
        <v>52.63</v>
      </c>
      <c r="H13">
        <v>50</v>
      </c>
      <c r="I13">
        <v>50.3</v>
      </c>
      <c r="J13" s="14">
        <v>53.01</v>
      </c>
      <c r="K13" s="14">
        <v>49.31</v>
      </c>
      <c r="L13">
        <v>51.22</v>
      </c>
      <c r="M13">
        <v>50.49</v>
      </c>
      <c r="N13" s="14">
        <v>52.5</v>
      </c>
      <c r="O13">
        <v>53.55</v>
      </c>
      <c r="P13">
        <v>49.54</v>
      </c>
      <c r="Q13" s="16">
        <v>51</v>
      </c>
      <c r="R13">
        <v>48.99</v>
      </c>
      <c r="S13">
        <v>47.42</v>
      </c>
      <c r="T13">
        <v>53.57</v>
      </c>
      <c r="U13">
        <v>52.98</v>
      </c>
      <c r="V13">
        <v>48.19</v>
      </c>
      <c r="W13" s="16">
        <v>54</v>
      </c>
      <c r="X13">
        <v>48.49</v>
      </c>
      <c r="Y13">
        <v>51.29</v>
      </c>
      <c r="Z13">
        <v>49.23</v>
      </c>
      <c r="AA13" s="14">
        <v>47.69</v>
      </c>
      <c r="AB13">
        <v>51.71</v>
      </c>
      <c r="AC13">
        <v>48.82</v>
      </c>
      <c r="AD13" s="15"/>
      <c r="AG13" s="14"/>
    </row>
    <row r="14" spans="1:36">
      <c r="A14" s="6">
        <v>29.582758620689649</v>
      </c>
      <c r="B14">
        <v>12</v>
      </c>
      <c r="C14" s="15">
        <v>39</v>
      </c>
      <c r="D14">
        <v>39.1</v>
      </c>
      <c r="E14">
        <v>39.74</v>
      </c>
      <c r="F14" s="15">
        <v>42.09</v>
      </c>
      <c r="G14">
        <v>41.71</v>
      </c>
      <c r="H14">
        <v>40</v>
      </c>
      <c r="I14">
        <v>40.82</v>
      </c>
      <c r="J14" s="14">
        <v>42.09</v>
      </c>
      <c r="K14" s="14">
        <v>40.020000000000003</v>
      </c>
      <c r="L14">
        <v>39.659999999999997</v>
      </c>
      <c r="M14">
        <v>42.16</v>
      </c>
      <c r="N14" s="14">
        <v>39</v>
      </c>
      <c r="O14">
        <v>40.94</v>
      </c>
      <c r="P14">
        <v>38.54</v>
      </c>
      <c r="Q14" s="16">
        <v>41</v>
      </c>
      <c r="R14">
        <v>38.99</v>
      </c>
      <c r="S14">
        <v>38.24</v>
      </c>
      <c r="T14">
        <v>40.01</v>
      </c>
      <c r="U14">
        <v>42.28</v>
      </c>
      <c r="V14">
        <v>38.01</v>
      </c>
      <c r="W14" s="15">
        <v>43</v>
      </c>
      <c r="X14">
        <v>38.42</v>
      </c>
      <c r="Y14">
        <v>40.32</v>
      </c>
      <c r="Z14">
        <v>39.19</v>
      </c>
      <c r="AA14" s="14">
        <v>38.04</v>
      </c>
      <c r="AB14">
        <v>37.53</v>
      </c>
      <c r="AC14">
        <v>38.49</v>
      </c>
      <c r="AD14" s="15"/>
      <c r="AG14" s="14"/>
    </row>
    <row r="15" spans="1:36">
      <c r="A15" s="6">
        <v>24.11724137931035</v>
      </c>
      <c r="B15">
        <v>13</v>
      </c>
      <c r="C15" s="15">
        <v>32</v>
      </c>
      <c r="D15">
        <v>31.23</v>
      </c>
      <c r="E15">
        <v>31.92</v>
      </c>
      <c r="F15" s="15">
        <v>33.99</v>
      </c>
      <c r="G15">
        <v>33.46</v>
      </c>
      <c r="H15" s="24"/>
      <c r="I15">
        <v>30.99</v>
      </c>
      <c r="J15" s="14">
        <v>33.99</v>
      </c>
      <c r="K15" s="14">
        <v>30.44</v>
      </c>
      <c r="L15">
        <v>32.19</v>
      </c>
      <c r="M15">
        <v>33.64</v>
      </c>
      <c r="O15">
        <v>33.14</v>
      </c>
      <c r="P15">
        <v>31.32</v>
      </c>
      <c r="Q15" s="15">
        <v>32.200000000000003</v>
      </c>
      <c r="R15">
        <v>31.72</v>
      </c>
      <c r="S15">
        <v>31.21</v>
      </c>
      <c r="T15">
        <v>31.74</v>
      </c>
      <c r="U15">
        <v>34.54</v>
      </c>
      <c r="V15">
        <v>31.02</v>
      </c>
      <c r="W15" s="15">
        <v>34.5</v>
      </c>
      <c r="X15">
        <v>30.49</v>
      </c>
      <c r="Y15">
        <v>31.52</v>
      </c>
      <c r="Z15">
        <v>31.38</v>
      </c>
      <c r="AA15" s="14">
        <v>30.73</v>
      </c>
      <c r="AB15">
        <v>29.84</v>
      </c>
      <c r="AC15">
        <v>30.55</v>
      </c>
      <c r="AD15" s="15"/>
      <c r="AG15" s="14"/>
    </row>
    <row r="16" spans="1:36">
      <c r="A16" s="6">
        <v>25.820689655172409</v>
      </c>
      <c r="B16">
        <v>14</v>
      </c>
      <c r="C16" s="15">
        <v>34</v>
      </c>
      <c r="D16">
        <v>32.869999999999997</v>
      </c>
      <c r="E16">
        <v>33.82</v>
      </c>
      <c r="F16" s="15">
        <v>32.68</v>
      </c>
      <c r="G16">
        <v>35.409999999999997</v>
      </c>
      <c r="H16" s="25"/>
      <c r="I16">
        <v>33</v>
      </c>
      <c r="J16" s="14">
        <v>32.68</v>
      </c>
      <c r="K16" s="14">
        <v>32.29</v>
      </c>
      <c r="L16">
        <v>32.700000000000003</v>
      </c>
      <c r="M16">
        <v>34.119999999999997</v>
      </c>
      <c r="O16">
        <v>33.67</v>
      </c>
      <c r="P16">
        <v>33.19</v>
      </c>
      <c r="Q16" s="15">
        <v>33.200000000000003</v>
      </c>
      <c r="R16">
        <v>32.74</v>
      </c>
      <c r="S16">
        <v>32.049999999999997</v>
      </c>
      <c r="T16">
        <v>33.520000000000003</v>
      </c>
      <c r="U16">
        <v>34.56</v>
      </c>
      <c r="V16">
        <v>31.89</v>
      </c>
      <c r="W16" s="15">
        <v>34.5</v>
      </c>
      <c r="X16">
        <v>32.14</v>
      </c>
      <c r="Y16">
        <v>33.29</v>
      </c>
      <c r="Z16">
        <v>33.15</v>
      </c>
      <c r="AA16" s="14">
        <v>32.04</v>
      </c>
      <c r="AB16">
        <v>31.92</v>
      </c>
      <c r="AC16">
        <v>32.520000000000003</v>
      </c>
      <c r="AD16" s="15"/>
      <c r="AG16" s="14"/>
    </row>
    <row r="17" spans="1:36">
      <c r="A17" s="6">
        <v>33.948275862068975</v>
      </c>
      <c r="B17">
        <v>7</v>
      </c>
      <c r="C17" s="15">
        <v>45</v>
      </c>
      <c r="D17">
        <v>42.56</v>
      </c>
      <c r="E17">
        <v>41.32</v>
      </c>
      <c r="F17" s="15">
        <v>44.22</v>
      </c>
      <c r="G17">
        <v>43.22</v>
      </c>
      <c r="H17" s="24"/>
      <c r="I17">
        <v>45.37</v>
      </c>
      <c r="J17" s="14">
        <v>44.22</v>
      </c>
      <c r="K17" s="14">
        <v>42.76</v>
      </c>
      <c r="L17">
        <v>44.71</v>
      </c>
      <c r="M17">
        <v>44.98</v>
      </c>
      <c r="O17">
        <v>46.18</v>
      </c>
      <c r="P17">
        <v>41.44</v>
      </c>
      <c r="Q17" s="15">
        <v>43.8</v>
      </c>
      <c r="S17">
        <v>42.45</v>
      </c>
      <c r="T17">
        <v>46.42</v>
      </c>
      <c r="U17">
        <v>45.31</v>
      </c>
      <c r="V17">
        <v>41.86</v>
      </c>
      <c r="W17" s="15">
        <v>45.3</v>
      </c>
      <c r="X17">
        <v>43.94</v>
      </c>
      <c r="Y17">
        <v>47.49</v>
      </c>
      <c r="Z17">
        <v>44.77</v>
      </c>
      <c r="AA17" s="14">
        <v>40.76</v>
      </c>
      <c r="AB17">
        <v>44.52</v>
      </c>
      <c r="AC17">
        <v>42.96</v>
      </c>
      <c r="AD17" s="15"/>
      <c r="AG17" s="14"/>
    </row>
    <row r="18" spans="1:36">
      <c r="A18" s="6">
        <v>12.372413793103451</v>
      </c>
      <c r="B18">
        <v>8</v>
      </c>
      <c r="C18" s="15">
        <v>16.7</v>
      </c>
      <c r="D18">
        <v>18.43</v>
      </c>
      <c r="E18">
        <v>17.5</v>
      </c>
      <c r="F18" s="15">
        <v>16.47</v>
      </c>
      <c r="G18">
        <v>17.87</v>
      </c>
      <c r="H18" s="24"/>
      <c r="I18">
        <v>15.09</v>
      </c>
      <c r="J18" s="14">
        <v>16.47</v>
      </c>
      <c r="K18" s="14">
        <v>14.58</v>
      </c>
      <c r="L18">
        <v>13.96</v>
      </c>
      <c r="M18">
        <v>19.260000000000002</v>
      </c>
      <c r="O18">
        <v>17.07</v>
      </c>
      <c r="P18">
        <v>17.7</v>
      </c>
      <c r="Q18" s="15">
        <v>16.399999999999999</v>
      </c>
      <c r="S18">
        <v>14.57</v>
      </c>
      <c r="T18">
        <v>18.829999999999998</v>
      </c>
      <c r="U18">
        <v>16.63</v>
      </c>
      <c r="V18">
        <v>15.03</v>
      </c>
      <c r="W18" s="15">
        <v>16.600000000000001</v>
      </c>
      <c r="X18">
        <v>13.72</v>
      </c>
      <c r="Y18">
        <v>16.12</v>
      </c>
      <c r="Z18">
        <v>15.03</v>
      </c>
      <c r="AA18" s="14">
        <v>16.62</v>
      </c>
      <c r="AB18">
        <v>17.47</v>
      </c>
      <c r="AC18">
        <v>16.57</v>
      </c>
      <c r="AD18" s="15"/>
      <c r="AG18" s="14"/>
    </row>
    <row r="19" spans="1:36">
      <c r="A19" s="7" t="s">
        <v>10</v>
      </c>
      <c r="C19" s="18" t="str">
        <f>C6</f>
        <v>SMF 1511</v>
      </c>
      <c r="D19" s="9">
        <f t="shared" ref="D19:AC19" si="0">D6</f>
        <v>6224</v>
      </c>
      <c r="E19" s="9" t="str">
        <f t="shared" si="0"/>
        <v>6246b</v>
      </c>
      <c r="F19" s="9" t="str">
        <f>F6</f>
        <v>6248-2</v>
      </c>
      <c r="G19" s="9" t="str">
        <f t="shared" si="0"/>
        <v>6260b</v>
      </c>
      <c r="H19" s="1">
        <f>H6</f>
        <v>6267</v>
      </c>
      <c r="I19" s="9" t="str">
        <f t="shared" si="0"/>
        <v>6268-1a</v>
      </c>
      <c r="J19" s="9" t="str">
        <f t="shared" si="0"/>
        <v>6268-2b</v>
      </c>
      <c r="K19" s="9" t="str">
        <f>K6</f>
        <v>6271-2a</v>
      </c>
      <c r="L19" s="9" t="str">
        <f t="shared" si="0"/>
        <v>6272-1b</v>
      </c>
      <c r="M19" s="9" t="str">
        <f t="shared" si="0"/>
        <v>6275a</v>
      </c>
      <c r="N19" s="9">
        <f>N6</f>
        <v>6276</v>
      </c>
      <c r="O19" s="9" t="str">
        <f t="shared" si="0"/>
        <v>6280b</v>
      </c>
      <c r="P19" s="9" t="str">
        <f t="shared" si="0"/>
        <v>6284b</v>
      </c>
      <c r="Q19" s="9" t="str">
        <f t="shared" si="0"/>
        <v>6291ab</v>
      </c>
      <c r="R19" s="9" t="str">
        <f t="shared" si="0"/>
        <v>6321b</v>
      </c>
      <c r="S19" s="9" t="str">
        <f t="shared" si="0"/>
        <v>6327b</v>
      </c>
      <c r="T19" s="9" t="str">
        <f t="shared" si="0"/>
        <v>6332b</v>
      </c>
      <c r="U19" s="9" t="str">
        <f t="shared" si="0"/>
        <v>6343-1b</v>
      </c>
      <c r="V19" s="9" t="str">
        <f t="shared" si="0"/>
        <v>6347b</v>
      </c>
      <c r="W19" s="9" t="str">
        <f>W6</f>
        <v>6348ab</v>
      </c>
      <c r="X19" s="9" t="str">
        <f t="shared" si="0"/>
        <v>6350b</v>
      </c>
      <c r="Y19" s="9" t="str">
        <f t="shared" si="0"/>
        <v>6362-1b</v>
      </c>
      <c r="Z19" s="9" t="str">
        <f t="shared" si="0"/>
        <v>6364-2</v>
      </c>
      <c r="AA19" s="9" t="str">
        <f t="shared" si="0"/>
        <v>6370b</v>
      </c>
      <c r="AB19" s="9" t="str">
        <f t="shared" si="0"/>
        <v>6369b</v>
      </c>
      <c r="AC19" s="9">
        <f t="shared" si="0"/>
        <v>6773</v>
      </c>
      <c r="AD19" s="9"/>
      <c r="AE19" s="9"/>
      <c r="AF19" s="9"/>
      <c r="AG19" s="9"/>
      <c r="AH19" s="9"/>
      <c r="AI19" s="9"/>
      <c r="AJ19" s="9"/>
    </row>
    <row r="20" spans="1:36">
      <c r="A20" s="8">
        <v>2.3227181971229638</v>
      </c>
      <c r="B20">
        <v>1</v>
      </c>
      <c r="C20" s="19">
        <f t="shared" ref="C20:C31" si="1">LOG10(C7)-$A20</f>
        <v>5.9298845451904558E-2</v>
      </c>
      <c r="D20" s="10">
        <f t="shared" ref="D20:G23" si="2">LOG10(D7)-$A20</f>
        <v>5.9298845451904558E-2</v>
      </c>
      <c r="E20" s="10">
        <f t="shared" si="2"/>
        <v>6.1993545815318463E-2</v>
      </c>
      <c r="F20" s="10">
        <f t="shared" ref="F20:F31" si="3">LOG10(F7)-$A20</f>
        <v>7.5221811549073703E-2</v>
      </c>
      <c r="G20" s="10">
        <f t="shared" si="2"/>
        <v>6.6447887241568804E-2</v>
      </c>
      <c r="H20" s="10">
        <f>LOG10(H7)-$A20</f>
        <v>5.0193805847142947E-2</v>
      </c>
      <c r="I20" s="10">
        <f t="shared" ref="I20:J31" si="4">LOG10(I7)-$A20</f>
        <v>4.2769787767936052E-2</v>
      </c>
      <c r="J20" s="10">
        <f>LOG10(J7)-$A20</f>
        <v>7.5221811549073703E-2</v>
      </c>
      <c r="K20" s="10">
        <f t="shared" ref="K20:K31" si="5">LOG10(K7)-$A20</f>
        <v>5.4770186253168873E-2</v>
      </c>
      <c r="L20" s="10">
        <f t="shared" ref="L20:V20" si="6">LOG10(L7)-$A20</f>
        <v>3.4263203870167569E-2</v>
      </c>
      <c r="M20" s="10">
        <f t="shared" si="6"/>
        <v>7.86823436585804E-2</v>
      </c>
      <c r="N20" s="10">
        <f>LOG10(N7)-$A20</f>
        <v>5.2945416837921755E-2</v>
      </c>
      <c r="O20" s="10">
        <f t="shared" si="6"/>
        <v>6.1993545815318463E-2</v>
      </c>
      <c r="P20" s="10">
        <f t="shared" si="6"/>
        <v>5.7493044588642128E-2</v>
      </c>
      <c r="Q20" s="10">
        <f t="shared" si="6"/>
        <v>6.1993545815318463E-2</v>
      </c>
      <c r="R20" s="10">
        <f t="shared" si="6"/>
        <v>6.6447887241568804E-2</v>
      </c>
      <c r="S20" s="10">
        <f t="shared" si="6"/>
        <v>3.9009638894629273E-2</v>
      </c>
      <c r="T20" s="10">
        <f t="shared" si="6"/>
        <v>6.1097168857467299E-2</v>
      </c>
      <c r="U20" s="10">
        <f t="shared" si="6"/>
        <v>5.4770186253168873E-2</v>
      </c>
      <c r="V20" s="10">
        <f t="shared" si="6"/>
        <v>5.1112947950866516E-2</v>
      </c>
      <c r="W20" s="10">
        <f t="shared" ref="W20:W31" si="7">LOG10(W7)-$A20</f>
        <v>5.4770186253168873E-2</v>
      </c>
      <c r="X20" s="10">
        <f>LOG10(X7)-$A20</f>
        <v>4.2769787767936052E-2</v>
      </c>
      <c r="Y20" s="10">
        <f>LOG10(Y7)-$A20</f>
        <v>7.2608195946387344E-2</v>
      </c>
      <c r="Z20" s="10">
        <f t="shared" ref="Z20:AA31" si="8">LOG10(Z7)-$A20</f>
        <v>6.1097168857467299E-2</v>
      </c>
      <c r="AA20" s="10">
        <f t="shared" si="8"/>
        <v>5.2945416837921755E-2</v>
      </c>
      <c r="AB20" s="10">
        <f t="shared" ref="AB20:AB31" si="9">LOG10(AB7)-$A20</f>
        <v>4.3704760103008944E-2</v>
      </c>
      <c r="AC20" s="10">
        <f t="shared" ref="AC20:AC31" si="10">LOG10(AC7)-$A20</f>
        <v>3.9009638894629273E-2</v>
      </c>
      <c r="AD20" s="10"/>
      <c r="AE20" s="10"/>
      <c r="AF20" s="10"/>
      <c r="AG20" s="10"/>
      <c r="AH20" s="10"/>
      <c r="AI20" s="10"/>
      <c r="AJ20" s="10"/>
    </row>
    <row r="21" spans="1:36">
      <c r="A21" s="8">
        <v>1.4235283419024747</v>
      </c>
      <c r="B21">
        <v>3</v>
      </c>
      <c r="C21" s="19">
        <f t="shared" si="1"/>
        <v>0.1446733821645203</v>
      </c>
      <c r="D21" s="10">
        <f t="shared" si="2"/>
        <v>0.1232610097287834</v>
      </c>
      <c r="E21" s="10">
        <f t="shared" si="2"/>
        <v>0.14876226424894301</v>
      </c>
      <c r="F21" s="10">
        <f t="shared" si="3"/>
        <v>0.15177499151992446</v>
      </c>
      <c r="G21" s="10">
        <f t="shared" si="2"/>
        <v>0.15785234680751214</v>
      </c>
      <c r="H21" s="10">
        <f>LOG10(H8)-$A21</f>
        <v>0.15625525471433543</v>
      </c>
      <c r="I21" s="10">
        <f t="shared" si="4"/>
        <v>0.12986916822140526</v>
      </c>
      <c r="J21" s="10">
        <f t="shared" si="4"/>
        <v>0.15177499151992446</v>
      </c>
      <c r="K21" s="10">
        <f t="shared" si="5"/>
        <v>0.14361570329318241</v>
      </c>
      <c r="L21" s="10">
        <f t="shared" ref="L21:Y21" si="11">LOG10(L8)-$A21</f>
        <v>0.1251067179122769</v>
      </c>
      <c r="M21" s="10">
        <f t="shared" si="11"/>
        <v>0.16215793655002231</v>
      </c>
      <c r="N21" s="10">
        <f>LOG10(N8)-$A21</f>
        <v>0.15625525471433543</v>
      </c>
      <c r="O21" s="10">
        <f t="shared" si="11"/>
        <v>0.15989715850403208</v>
      </c>
      <c r="P21" s="10">
        <f t="shared" si="11"/>
        <v>0.154078335460061</v>
      </c>
      <c r="Q21" s="10">
        <f t="shared" ref="Q21:Q31" si="12">LOG10(Q8)-$A21</f>
        <v>0.12670001115261931</v>
      </c>
      <c r="R21" s="10">
        <f t="shared" si="11"/>
        <v>0.13144511643076506</v>
      </c>
      <c r="S21" s="10">
        <f t="shared" si="11"/>
        <v>0.12041560058043177</v>
      </c>
      <c r="T21" s="10">
        <f t="shared" si="11"/>
        <v>0.20116618936960662</v>
      </c>
      <c r="U21" s="10">
        <f t="shared" si="11"/>
        <v>0.1654153008375403</v>
      </c>
      <c r="V21" s="10">
        <f t="shared" si="11"/>
        <v>0.11979455874443734</v>
      </c>
      <c r="W21" s="10">
        <f t="shared" si="7"/>
        <v>0.17306875372398545</v>
      </c>
      <c r="X21" s="10">
        <f t="shared" si="11"/>
        <v>0.10909865932641649</v>
      </c>
      <c r="Y21" s="10">
        <f t="shared" si="11"/>
        <v>0.16842621314426087</v>
      </c>
      <c r="Z21" s="10">
        <f t="shared" si="8"/>
        <v>0.15978381008060305</v>
      </c>
      <c r="AA21" s="10">
        <f t="shared" si="8"/>
        <v>0.12657765744511806</v>
      </c>
      <c r="AB21" s="10">
        <f t="shared" si="9"/>
        <v>0.17493385857167576</v>
      </c>
      <c r="AC21" s="10">
        <f t="shared" si="10"/>
        <v>0.11830042487883774</v>
      </c>
      <c r="AD21" s="10"/>
      <c r="AE21" s="10"/>
      <c r="AF21" s="10"/>
      <c r="AG21" s="10"/>
      <c r="AH21" s="10"/>
      <c r="AI21" s="10"/>
      <c r="AJ21" s="10"/>
    </row>
    <row r="22" spans="1:36">
      <c r="A22" s="8">
        <v>1.329011917768204</v>
      </c>
      <c r="B22">
        <v>4</v>
      </c>
      <c r="C22" s="19">
        <f t="shared" si="1"/>
        <v>0.10555698626599463</v>
      </c>
      <c r="D22" s="10">
        <f t="shared" si="2"/>
        <v>0.11063651179526968</v>
      </c>
      <c r="E22" s="10">
        <f t="shared" si="2"/>
        <v>0.11236896714830724</v>
      </c>
      <c r="F22" s="10">
        <f t="shared" si="3"/>
        <v>0.14286628153908643</v>
      </c>
      <c r="G22" s="10">
        <f t="shared" si="2"/>
        <v>0.13963075062330721</v>
      </c>
      <c r="H22" s="10">
        <f>LOG10(H9)-$A22</f>
        <v>0.10235184639078332</v>
      </c>
      <c r="I22" s="10">
        <f t="shared" si="4"/>
        <v>0.10283412793052138</v>
      </c>
      <c r="J22" s="10">
        <f t="shared" si="4"/>
        <v>0.14286628153908643</v>
      </c>
      <c r="K22" s="10">
        <f t="shared" si="5"/>
        <v>0.14403688732033371</v>
      </c>
      <c r="L22" s="10">
        <f t="shared" ref="L22:Y22" si="13">LOG10(L9)-$A22</f>
        <v>0.11969440213687577</v>
      </c>
      <c r="M22" s="10">
        <f t="shared" si="13"/>
        <v>0.15571488653045784</v>
      </c>
      <c r="N22" s="10">
        <f>LOG10(N9)-$A22</f>
        <v>0.13338608013075204</v>
      </c>
      <c r="O22" s="10">
        <f t="shared" si="13"/>
        <v>0.13844819173905987</v>
      </c>
      <c r="P22" s="10">
        <f t="shared" si="13"/>
        <v>0.12856722922755837</v>
      </c>
      <c r="Q22" s="10">
        <f t="shared" si="12"/>
        <v>0.12277451775608617</v>
      </c>
      <c r="R22" s="10">
        <f t="shared" si="13"/>
        <v>0.11612505094510017</v>
      </c>
      <c r="S22" s="10">
        <f t="shared" si="13"/>
        <v>0.1224674873566578</v>
      </c>
      <c r="T22" s="10">
        <f t="shared" si="13"/>
        <v>0.1532898494552386</v>
      </c>
      <c r="U22" s="10">
        <f t="shared" si="13"/>
        <v>0.13666829383007384</v>
      </c>
      <c r="V22" s="10">
        <f t="shared" si="13"/>
        <v>9.8960795840004723E-2</v>
      </c>
      <c r="W22" s="10">
        <f t="shared" si="7"/>
        <v>0.13637093368021413</v>
      </c>
      <c r="X22" s="10">
        <f t="shared" si="13"/>
        <v>0.12461215582324692</v>
      </c>
      <c r="Y22" s="10">
        <f t="shared" si="13"/>
        <v>0.14403688732033371</v>
      </c>
      <c r="Z22" s="10">
        <f t="shared" si="8"/>
        <v>0.15200050318836889</v>
      </c>
      <c r="AA22" s="10">
        <f t="shared" si="8"/>
        <v>0.11581328174154359</v>
      </c>
      <c r="AB22" s="10">
        <f t="shared" si="9"/>
        <v>0.13726240402108791</v>
      </c>
      <c r="AC22" s="10">
        <f t="shared" si="10"/>
        <v>0.11126729546738412</v>
      </c>
      <c r="AD22" s="10"/>
      <c r="AE22" s="10"/>
      <c r="AF22" s="10"/>
      <c r="AG22" s="10"/>
      <c r="AH22" s="10"/>
      <c r="AI22" s="10"/>
      <c r="AJ22" s="10"/>
    </row>
    <row r="23" spans="1:36">
      <c r="A23" s="8">
        <v>1.6286707336010562</v>
      </c>
      <c r="B23">
        <v>5</v>
      </c>
      <c r="C23" s="19">
        <f t="shared" si="1"/>
        <v>9.9683048420172282E-2</v>
      </c>
      <c r="D23" s="10">
        <f t="shared" si="2"/>
        <v>9.289258475642459E-2</v>
      </c>
      <c r="E23" s="10">
        <f t="shared" si="2"/>
        <v>8.0768840531354691E-2</v>
      </c>
      <c r="F23" s="10">
        <f t="shared" si="3"/>
        <v>9.2975032688690007E-2</v>
      </c>
      <c r="G23" s="10">
        <f t="shared" si="2"/>
        <v>9.7567313201581296E-2</v>
      </c>
      <c r="H23" s="10">
        <f>LOG10(H10)-$A23</f>
        <v>7.8899442496880079E-2</v>
      </c>
      <c r="I23" s="10">
        <f t="shared" si="4"/>
        <v>9.3222282613901308E-2</v>
      </c>
      <c r="J23" s="10">
        <f t="shared" si="4"/>
        <v>9.2975032688690007E-2</v>
      </c>
      <c r="K23" s="10">
        <f t="shared" si="5"/>
        <v>7.8984589930130689E-2</v>
      </c>
      <c r="L23" s="10">
        <f>LOG10(L10)-$A23</f>
        <v>8.3052158226178507E-2</v>
      </c>
      <c r="M23" s="10">
        <f>LOG10(M10)-$A23</f>
        <v>0.1194397338939277</v>
      </c>
      <c r="N23" s="10">
        <f>LOG10(N10)-$A23</f>
        <v>8.7332610033743041E-2</v>
      </c>
      <c r="O23" s="10">
        <f>LOG10(O10)-$A23</f>
        <v>0.10868096220265833</v>
      </c>
      <c r="P23" s="10">
        <f>LOG10(P10)-$A23</f>
        <v>9.148856980490061E-2</v>
      </c>
      <c r="Q23" s="10">
        <f t="shared" si="12"/>
        <v>8.0599227374774651E-2</v>
      </c>
      <c r="R23" s="10"/>
      <c r="S23" s="10">
        <f t="shared" ref="S23:Y24" si="14">LOG10(S10)-$A23</f>
        <v>7.3156196796083206E-2</v>
      </c>
      <c r="T23" s="10">
        <f t="shared" si="14"/>
        <v>0.11936216052908732</v>
      </c>
      <c r="U23" s="10">
        <f t="shared" si="14"/>
        <v>0.10852190910368109</v>
      </c>
      <c r="V23" s="10">
        <f t="shared" si="14"/>
        <v>7.4018234558077323E-2</v>
      </c>
      <c r="W23" s="10">
        <f t="shared" si="7"/>
        <v>0.10852190910368109</v>
      </c>
      <c r="X23" s="10">
        <f t="shared" si="14"/>
        <v>8.0768840531354691E-2</v>
      </c>
      <c r="Y23" s="10">
        <f t="shared" si="14"/>
        <v>0.12021470640846066</v>
      </c>
      <c r="Z23" s="10">
        <f t="shared" si="8"/>
        <v>0.10114177355987941</v>
      </c>
      <c r="AA23" s="10">
        <f t="shared" si="8"/>
        <v>6.9168634617306823E-2</v>
      </c>
      <c r="AB23" s="10">
        <f t="shared" si="9"/>
        <v>9.8870523427500245E-2</v>
      </c>
      <c r="AC23" s="10">
        <f t="shared" si="10"/>
        <v>7.8814278366417412E-2</v>
      </c>
      <c r="AD23" s="10"/>
      <c r="AE23" s="10"/>
      <c r="AF23" s="10"/>
      <c r="AG23" s="10"/>
      <c r="AH23" s="10"/>
      <c r="AI23" s="10"/>
      <c r="AJ23" s="10"/>
    </row>
    <row r="24" spans="1:36">
      <c r="A24" s="8">
        <v>1.4284699409124848</v>
      </c>
      <c r="B24">
        <v>6</v>
      </c>
      <c r="C24" s="19">
        <f t="shared" si="1"/>
        <v>0.11559810343779087</v>
      </c>
      <c r="D24" s="10">
        <f t="shared" ref="D24:E31" si="15">LOG10(D11)-$A24</f>
        <v>0.11918171744748429</v>
      </c>
      <c r="E24" s="10">
        <f t="shared" si="15"/>
        <v>8.8857941381888628E-2</v>
      </c>
      <c r="F24" s="10">
        <f t="shared" si="3"/>
        <v>0.12273600283542141</v>
      </c>
      <c r="G24" s="10"/>
      <c r="H24" s="10">
        <f>LOG10(H11)-$A24</f>
        <v>0.10300897612977034</v>
      </c>
      <c r="I24" s="10">
        <f t="shared" si="4"/>
        <v>9.6055995713890896E-2</v>
      </c>
      <c r="J24" s="10">
        <f t="shared" si="4"/>
        <v>0.12273600283542141</v>
      </c>
      <c r="K24" s="10">
        <f t="shared" si="5"/>
        <v>0.10031825086241142</v>
      </c>
      <c r="L24" s="10">
        <f t="shared" ref="L24:P31" si="16">LOG10(L11)-$A24</f>
        <v>0.10504792110448258</v>
      </c>
      <c r="M24" s="10">
        <f t="shared" si="16"/>
        <v>0.12975848089084074</v>
      </c>
      <c r="N24" s="10">
        <f>LOG10(N11)-$A24</f>
        <v>0.11559810343779087</v>
      </c>
      <c r="O24" s="10">
        <f t="shared" si="16"/>
        <v>0.12927780072898343</v>
      </c>
      <c r="P24" s="10">
        <f t="shared" si="16"/>
        <v>9.9546400276716573E-2</v>
      </c>
      <c r="Q24" s="10">
        <f t="shared" si="12"/>
        <v>9.0043998965402716E-2</v>
      </c>
      <c r="R24" s="10"/>
      <c r="S24" s="10">
        <f t="shared" si="14"/>
        <v>8.4214455304678859E-2</v>
      </c>
      <c r="T24" s="10">
        <f t="shared" si="14"/>
        <v>0.12517039531886942</v>
      </c>
      <c r="U24" s="10">
        <f t="shared" si="14"/>
        <v>0.11868918041493282</v>
      </c>
      <c r="V24" s="10">
        <f t="shared" si="14"/>
        <v>7.3410552842573917E-2</v>
      </c>
      <c r="W24" s="10">
        <f t="shared" si="7"/>
        <v>0.11807272256564616</v>
      </c>
      <c r="X24" s="10">
        <f t="shared" si="14"/>
        <v>7.7899776183019354E-2</v>
      </c>
      <c r="Y24" s="10">
        <f t="shared" si="14"/>
        <v>0.13035858390452693</v>
      </c>
      <c r="Z24" s="10"/>
      <c r="AA24" s="10">
        <f t="shared" si="8"/>
        <v>6.859799548602008E-2</v>
      </c>
      <c r="AB24" s="10">
        <f t="shared" si="9"/>
        <v>9.148923983958368E-2</v>
      </c>
      <c r="AC24" s="10"/>
      <c r="AD24" s="10"/>
      <c r="AE24" s="10"/>
      <c r="AF24" s="10"/>
      <c r="AG24" s="10"/>
      <c r="AH24" s="10"/>
      <c r="AI24" s="10"/>
      <c r="AJ24" s="10"/>
    </row>
    <row r="25" spans="1:36">
      <c r="A25" s="8">
        <v>1.5882910298599251</v>
      </c>
      <c r="B25">
        <v>10</v>
      </c>
      <c r="C25" s="19">
        <f t="shared" si="1"/>
        <v>0.11927914623801117</v>
      </c>
      <c r="D25" s="10">
        <f t="shared" si="15"/>
        <v>0.11396713330216923</v>
      </c>
      <c r="E25" s="10">
        <f t="shared" si="15"/>
        <v>9.825586920308127E-2</v>
      </c>
      <c r="F25" s="10">
        <f t="shared" si="3"/>
        <v>0.12419030794199348</v>
      </c>
      <c r="G25" s="10">
        <f t="shared" ref="G25:G31" si="17">LOG10(G12)-$A25</f>
        <v>0.13045970487974023</v>
      </c>
      <c r="H25" s="10"/>
      <c r="I25" s="10">
        <f t="shared" si="4"/>
        <v>0.11491434083556129</v>
      </c>
      <c r="J25" s="10">
        <f t="shared" si="4"/>
        <v>0.12419030794199348</v>
      </c>
      <c r="K25" s="10">
        <f t="shared" si="5"/>
        <v>9.8881074734874508E-2</v>
      </c>
      <c r="L25" s="10">
        <f t="shared" si="16"/>
        <v>0.10657729812253103</v>
      </c>
      <c r="M25" s="10">
        <f t="shared" si="16"/>
        <v>0.12837994570021038</v>
      </c>
      <c r="N25" s="10"/>
      <c r="O25" s="10">
        <f t="shared" si="16"/>
        <v>0.14538762581716269</v>
      </c>
      <c r="P25" s="10">
        <f t="shared" si="16"/>
        <v>0.10119541850432268</v>
      </c>
      <c r="Q25" s="10">
        <f t="shared" si="12"/>
        <v>9.1136866752193679E-2</v>
      </c>
      <c r="R25" s="10">
        <f t="shared" ref="R25:S29" si="18">LOG10(R12)-$A25</f>
        <v>9.4215056079086201E-2</v>
      </c>
      <c r="S25" s="10">
        <f t="shared" si="18"/>
        <v>8.4176283208156955E-2</v>
      </c>
      <c r="T25" s="10">
        <f t="shared" ref="T25:Y31" si="19">LOG10(T12)-$A25</f>
        <v>0.14305594568602986</v>
      </c>
      <c r="U25" s="10">
        <f t="shared" si="19"/>
        <v>0.12284104244691663</v>
      </c>
      <c r="V25" s="10">
        <f t="shared" si="19"/>
        <v>7.6538911283165367E-2</v>
      </c>
      <c r="W25" s="10">
        <f t="shared" si="7"/>
        <v>0.12267208913535055</v>
      </c>
      <c r="X25" s="10">
        <f t="shared" si="19"/>
        <v>9.9594494988780369E-2</v>
      </c>
      <c r="Y25" s="10">
        <f t="shared" si="19"/>
        <v>0.1234318619673096</v>
      </c>
      <c r="Z25" s="10">
        <f t="shared" si="8"/>
        <v>0.10021777779659624</v>
      </c>
      <c r="AA25" s="10">
        <f t="shared" si="8"/>
        <v>9.9416249764893827E-2</v>
      </c>
      <c r="AB25" s="10">
        <f t="shared" si="9"/>
        <v>0.11396713330216923</v>
      </c>
      <c r="AC25" s="10">
        <f t="shared" si="10"/>
        <v>9.825586920308127E-2</v>
      </c>
      <c r="AD25" s="10"/>
      <c r="AE25" s="10"/>
      <c r="AF25" s="10"/>
      <c r="AG25" s="10"/>
      <c r="AH25" s="10"/>
      <c r="AI25" s="10"/>
      <c r="AJ25" s="10"/>
    </row>
    <row r="26" spans="1:36">
      <c r="A26" s="8">
        <v>1.5857718008670618</v>
      </c>
      <c r="B26">
        <v>11</v>
      </c>
      <c r="C26" s="19">
        <f t="shared" si="1"/>
        <v>0.12179837523087444</v>
      </c>
      <c r="D26" s="10">
        <f t="shared" si="15"/>
        <v>0.11363228094827571</v>
      </c>
      <c r="E26" s="10">
        <f t="shared" si="15"/>
        <v>0.11786343671683408</v>
      </c>
      <c r="F26" s="10">
        <f t="shared" si="3"/>
        <v>0.13858600335936466</v>
      </c>
      <c r="G26" s="10">
        <f t="shared" si="17"/>
        <v>0.13546156915021568</v>
      </c>
      <c r="H26" s="10">
        <f>LOG10(H13)-$A26</f>
        <v>0.11319820346895693</v>
      </c>
      <c r="I26" s="10">
        <f t="shared" si="4"/>
        <v>0.1157961841888655</v>
      </c>
      <c r="J26" s="10">
        <f t="shared" si="4"/>
        <v>0.13858600335936466</v>
      </c>
      <c r="K26" s="10">
        <f t="shared" si="5"/>
        <v>0.107163201664076</v>
      </c>
      <c r="L26" s="10">
        <f t="shared" si="16"/>
        <v>0.12366777326534906</v>
      </c>
      <c r="M26" s="10">
        <f t="shared" si="16"/>
        <v>0.11743356982842457</v>
      </c>
      <c r="N26" s="10">
        <f>LOG10(N13)-$A26</f>
        <v>0.13438750253889498</v>
      </c>
      <c r="O26" s="10">
        <f t="shared" si="16"/>
        <v>0.1429876743008125</v>
      </c>
      <c r="P26" s="10">
        <f t="shared" si="16"/>
        <v>0.10918420138275642</v>
      </c>
      <c r="Q26" s="10">
        <f t="shared" si="12"/>
        <v>0.12179837523087444</v>
      </c>
      <c r="R26" s="10">
        <f t="shared" si="18"/>
        <v>0.10433563858926886</v>
      </c>
      <c r="S26" s="10">
        <f t="shared" si="18"/>
        <v>9.0189748775107548E-2</v>
      </c>
      <c r="T26" s="10">
        <f t="shared" si="19"/>
        <v>0.14314984550579757</v>
      </c>
      <c r="U26" s="10">
        <f t="shared" si="19"/>
        <v>0.13834015309415038</v>
      </c>
      <c r="V26" s="10">
        <f t="shared" si="19"/>
        <v>9.7185125434146702E-2</v>
      </c>
      <c r="W26" s="10">
        <f t="shared" si="7"/>
        <v>0.14662195895590679</v>
      </c>
      <c r="X26" s="10">
        <f t="shared" si="19"/>
        <v>9.988038324846249E-2</v>
      </c>
      <c r="Y26" s="10">
        <f t="shared" si="19"/>
        <v>0.12426089819869168</v>
      </c>
      <c r="Z26" s="10">
        <f t="shared" si="8"/>
        <v>0.10645803490569383</v>
      </c>
      <c r="AA26" s="10">
        <f t="shared" si="8"/>
        <v>9.2655521566805232E-2</v>
      </c>
      <c r="AB26" s="10">
        <f t="shared" si="9"/>
        <v>0.12780273690500787</v>
      </c>
      <c r="AC26" s="10">
        <f t="shared" si="10"/>
        <v>0.102825974214108</v>
      </c>
      <c r="AD26" s="10"/>
      <c r="AE26" s="10"/>
      <c r="AF26" s="10"/>
      <c r="AG26" s="10"/>
      <c r="AH26" s="10"/>
      <c r="AI26" s="10"/>
      <c r="AJ26" s="10"/>
    </row>
    <row r="27" spans="1:36">
      <c r="A27" s="8">
        <v>1.4710386699273239</v>
      </c>
      <c r="B27">
        <v>12</v>
      </c>
      <c r="C27" s="19">
        <f t="shared" si="1"/>
        <v>0.1200259370991752</v>
      </c>
      <c r="D27" s="10">
        <f t="shared" si="15"/>
        <v>0.12113808746854282</v>
      </c>
      <c r="E27" s="10">
        <f t="shared" si="15"/>
        <v>0.12818919284647246</v>
      </c>
      <c r="F27" s="10">
        <f t="shared" si="3"/>
        <v>0.15314025582069846</v>
      </c>
      <c r="G27" s="10">
        <f t="shared" si="17"/>
        <v>0.1492015199185075</v>
      </c>
      <c r="H27" s="10">
        <f>LOG10(H14)-$A27</f>
        <v>0.13102132140063838</v>
      </c>
      <c r="I27" s="10">
        <f t="shared" si="4"/>
        <v>0.13983433045272786</v>
      </c>
      <c r="J27" s="10">
        <f t="shared" si="4"/>
        <v>0.15314025582069846</v>
      </c>
      <c r="K27" s="10">
        <f t="shared" si="5"/>
        <v>0.13123841437286865</v>
      </c>
      <c r="L27" s="10">
        <f t="shared" si="16"/>
        <v>0.12731403994195989</v>
      </c>
      <c r="M27" s="10">
        <f t="shared" si="16"/>
        <v>0.15386193227716616</v>
      </c>
      <c r="N27" s="10">
        <f>LOG10(N14)-$A27</f>
        <v>0.1200259370991752</v>
      </c>
      <c r="O27" s="10">
        <f t="shared" si="16"/>
        <v>0.14110916839916299</v>
      </c>
      <c r="P27" s="10">
        <f t="shared" si="16"/>
        <v>0.11487304039211033</v>
      </c>
      <c r="Q27" s="10">
        <f t="shared" si="12"/>
        <v>0.14174518679241155</v>
      </c>
      <c r="R27" s="10">
        <f t="shared" si="18"/>
        <v>0.11991456526066191</v>
      </c>
      <c r="S27" s="10">
        <f t="shared" si="18"/>
        <v>0.11147921367673863</v>
      </c>
      <c r="T27" s="10">
        <f t="shared" si="19"/>
        <v>0.13112988145167326</v>
      </c>
      <c r="U27" s="10">
        <f t="shared" si="19"/>
        <v>0.15509630870806479</v>
      </c>
      <c r="V27" s="10">
        <f t="shared" si="19"/>
        <v>0.10885919967577995</v>
      </c>
      <c r="W27" s="10">
        <f t="shared" si="7"/>
        <v>0.16242978565226251</v>
      </c>
      <c r="X27" s="10">
        <f t="shared" si="19"/>
        <v>0.11351869059835096</v>
      </c>
      <c r="Y27" s="10">
        <f t="shared" si="19"/>
        <v>0.13448185351014508</v>
      </c>
      <c r="Z27" s="10">
        <f t="shared" si="8"/>
        <v>0.12213659355077877</v>
      </c>
      <c r="AA27" s="10">
        <f t="shared" si="8"/>
        <v>0.10920183833805241</v>
      </c>
      <c r="AB27" s="10">
        <f t="shared" si="9"/>
        <v>0.10333989448575842</v>
      </c>
      <c r="AC27" s="10">
        <f t="shared" si="10"/>
        <v>0.11430924116726704</v>
      </c>
      <c r="AD27" s="10"/>
      <c r="AE27" s="10"/>
      <c r="AF27" s="10"/>
      <c r="AG27" s="10"/>
      <c r="AH27" s="10"/>
      <c r="AI27" s="10"/>
      <c r="AJ27" s="10"/>
    </row>
    <row r="28" spans="1:36">
      <c r="A28" s="8">
        <v>1.38232763007427</v>
      </c>
      <c r="B28">
        <v>13</v>
      </c>
      <c r="C28" s="19">
        <f t="shared" si="1"/>
        <v>0.12282234824563609</v>
      </c>
      <c r="D28" s="10">
        <f t="shared" si="15"/>
        <v>0.11224435415592859</v>
      </c>
      <c r="E28" s="10">
        <f t="shared" si="15"/>
        <v>0.12173525260442197</v>
      </c>
      <c r="F28" s="10">
        <f t="shared" si="3"/>
        <v>0.1490235345087898</v>
      </c>
      <c r="G28" s="10">
        <f t="shared" si="17"/>
        <v>0.14219830655210575</v>
      </c>
      <c r="H28" s="10"/>
      <c r="I28" s="10">
        <f t="shared" si="4"/>
        <v>0.10889394616501313</v>
      </c>
      <c r="J28" s="10">
        <f t="shared" si="4"/>
        <v>0.1490235345087898</v>
      </c>
      <c r="K28" s="10">
        <f t="shared" si="5"/>
        <v>0.10111701802426531</v>
      </c>
      <c r="L28" s="10">
        <f t="shared" si="16"/>
        <v>0.12539334661134349</v>
      </c>
      <c r="M28" s="10">
        <f t="shared" si="16"/>
        <v>0.14452835705160472</v>
      </c>
      <c r="N28" s="10"/>
      <c r="O28" s="10">
        <f t="shared" si="16"/>
        <v>0.13802487400904795</v>
      </c>
      <c r="P28" s="10">
        <f t="shared" si="16"/>
        <v>0.11349412331163578</v>
      </c>
      <c r="Q28" s="10">
        <f t="shared" si="12"/>
        <v>0.12552824162156107</v>
      </c>
      <c r="R28" s="10">
        <f t="shared" si="18"/>
        <v>0.11900554857129619</v>
      </c>
      <c r="S28" s="10">
        <f t="shared" si="18"/>
        <v>0.11196613859106286</v>
      </c>
      <c r="T28" s="10">
        <f t="shared" si="19"/>
        <v>0.11927929234455936</v>
      </c>
      <c r="U28" s="10">
        <f t="shared" si="19"/>
        <v>0.15599470315717001</v>
      </c>
      <c r="V28" s="10">
        <f t="shared" si="19"/>
        <v>0.10931416340331612</v>
      </c>
      <c r="W28" s="10">
        <f t="shared" si="7"/>
        <v>0.15549146499900424</v>
      </c>
      <c r="X28" s="10">
        <f t="shared" si="19"/>
        <v>0.10182979429111061</v>
      </c>
      <c r="Y28" s="10">
        <f t="shared" si="19"/>
        <v>0.11625857874324774</v>
      </c>
      <c r="Z28" s="10">
        <f t="shared" si="8"/>
        <v>0.11432530917664785</v>
      </c>
      <c r="AA28" s="10">
        <f t="shared" si="8"/>
        <v>0.10523493018210828</v>
      </c>
      <c r="AB28" s="10">
        <f t="shared" si="9"/>
        <v>9.2471188726361175E-2</v>
      </c>
      <c r="AC28" s="10">
        <f t="shared" si="10"/>
        <v>0.10268358450430304</v>
      </c>
      <c r="AD28" s="10"/>
      <c r="AE28" s="10"/>
      <c r="AF28" s="10"/>
      <c r="AG28" s="10"/>
      <c r="AH28" s="10"/>
      <c r="AI28" s="10"/>
      <c r="AJ28" s="10"/>
    </row>
    <row r="29" spans="1:36">
      <c r="A29" s="8">
        <v>1.4119678378310929</v>
      </c>
      <c r="B29">
        <v>14</v>
      </c>
      <c r="C29" s="19">
        <f t="shared" si="1"/>
        <v>0.11951107921116222</v>
      </c>
      <c r="D29" s="10">
        <f t="shared" si="15"/>
        <v>0.10483186625053142</v>
      </c>
      <c r="E29" s="10">
        <f t="shared" si="15"/>
        <v>0.11720576543062999</v>
      </c>
      <c r="F29" s="10">
        <f t="shared" si="3"/>
        <v>0.10231421002928487</v>
      </c>
      <c r="G29" s="10">
        <f t="shared" si="17"/>
        <v>0.13715808892701808</v>
      </c>
      <c r="H29" s="10"/>
      <c r="I29" s="10">
        <f t="shared" si="4"/>
        <v>0.1065461020467946</v>
      </c>
      <c r="J29" s="10">
        <f t="shared" si="4"/>
        <v>0.10231421002928487</v>
      </c>
      <c r="K29" s="10">
        <f t="shared" si="5"/>
        <v>9.710020718606871E-2</v>
      </c>
      <c r="L29" s="10">
        <f t="shared" si="16"/>
        <v>0.10257991482919326</v>
      </c>
      <c r="M29" s="10">
        <f t="shared" si="16"/>
        <v>0.1210411846643924</v>
      </c>
      <c r="N29" s="10"/>
      <c r="O29" s="10">
        <f t="shared" si="16"/>
        <v>0.11527527855699571</v>
      </c>
      <c r="P29" s="10">
        <f t="shared" si="16"/>
        <v>0.1090394145775111</v>
      </c>
      <c r="Q29" s="10">
        <f t="shared" si="12"/>
        <v>0.10917024587294333</v>
      </c>
      <c r="R29" s="10">
        <f t="shared" si="18"/>
        <v>0.10311083724482972</v>
      </c>
      <c r="S29" s="10">
        <f t="shared" si="18"/>
        <v>9.3860196023743292E-2</v>
      </c>
      <c r="T29" s="10">
        <f t="shared" si="19"/>
        <v>0.11333617212714597</v>
      </c>
      <c r="U29" s="10">
        <f t="shared" si="19"/>
        <v>0.12660589597576277</v>
      </c>
      <c r="V29" s="10">
        <f t="shared" si="19"/>
        <v>9.16866814118662E-2</v>
      </c>
      <c r="W29" s="10">
        <f t="shared" si="7"/>
        <v>0.12585125724218127</v>
      </c>
      <c r="X29" s="10">
        <f t="shared" si="19"/>
        <v>9.5078034596232763E-2</v>
      </c>
      <c r="Y29" s="10">
        <f t="shared" si="19"/>
        <v>0.11034595732557451</v>
      </c>
      <c r="Z29" s="10">
        <f t="shared" si="8"/>
        <v>0.10851569490969903</v>
      </c>
      <c r="AA29" s="10">
        <f t="shared" si="8"/>
        <v>9.3724669581107145E-2</v>
      </c>
      <c r="AB29" s="10">
        <f t="shared" si="9"/>
        <v>9.2095044847599006E-2</v>
      </c>
      <c r="AC29" s="10">
        <f t="shared" si="10"/>
        <v>0.10018269909093758</v>
      </c>
      <c r="AD29" s="10"/>
      <c r="AE29" s="10"/>
      <c r="AF29" s="10"/>
      <c r="AG29" s="10"/>
      <c r="AH29" s="10"/>
      <c r="AI29" s="10"/>
      <c r="AJ29" s="10"/>
    </row>
    <row r="30" spans="1:36">
      <c r="A30" s="8">
        <v>1.5308177225751811</v>
      </c>
      <c r="B30">
        <v>7</v>
      </c>
      <c r="C30" s="19">
        <f t="shared" si="1"/>
        <v>0.12239479120016261</v>
      </c>
      <c r="D30" s="10">
        <f t="shared" si="15"/>
        <v>9.8183896711810714E-2</v>
      </c>
      <c r="E30" s="10">
        <f t="shared" si="15"/>
        <v>8.5342590272401875E-2</v>
      </c>
      <c r="F30" s="10">
        <f t="shared" si="3"/>
        <v>0.11480101566751388</v>
      </c>
      <c r="G30" s="10">
        <f t="shared" si="17"/>
        <v>0.1048670399720415</v>
      </c>
      <c r="H30" s="10"/>
      <c r="I30" s="10">
        <f t="shared" si="4"/>
        <v>0.12595105669083551</v>
      </c>
      <c r="J30" s="10">
        <f t="shared" si="4"/>
        <v>0.11480101566751388</v>
      </c>
      <c r="K30" s="10">
        <f t="shared" si="5"/>
        <v>0.10021997396155924</v>
      </c>
      <c r="L30" s="10">
        <f t="shared" si="16"/>
        <v>0.1195869472928508</v>
      </c>
      <c r="M30" s="10">
        <f t="shared" si="16"/>
        <v>0.12220172852443234</v>
      </c>
      <c r="N30" s="10"/>
      <c r="O30" s="10">
        <f t="shared" si="16"/>
        <v>0.13363620600597637</v>
      </c>
      <c r="P30" s="10">
        <f t="shared" si="16"/>
        <v>8.6602024161995361E-2</v>
      </c>
      <c r="Q30" s="10">
        <f t="shared" si="12"/>
        <v>0.11065638792891841</v>
      </c>
      <c r="R30" s="10"/>
      <c r="S30" s="10">
        <f>LOG10(S17)-$A30</f>
        <v>9.705997200479044E-2</v>
      </c>
      <c r="T30" s="10">
        <f t="shared" si="19"/>
        <v>0.13588741354471789</v>
      </c>
      <c r="U30" s="10">
        <f t="shared" si="19"/>
        <v>0.12537633960400463</v>
      </c>
      <c r="V30" s="10">
        <f t="shared" si="19"/>
        <v>9.0981501427486622E-2</v>
      </c>
      <c r="W30" s="10">
        <f t="shared" si="7"/>
        <v>0.12528047943765075</v>
      </c>
      <c r="X30" s="10">
        <f t="shared" si="19"/>
        <v>0.1120423300093103</v>
      </c>
      <c r="Y30" s="10">
        <f t="shared" si="19"/>
        <v>0.14578444700683724</v>
      </c>
      <c r="Z30" s="10">
        <f t="shared" si="8"/>
        <v>0.12016937180826393</v>
      </c>
      <c r="AA30" s="10">
        <f t="shared" si="8"/>
        <v>7.9416452759207612E-2</v>
      </c>
      <c r="AB30" s="10">
        <f t="shared" si="9"/>
        <v>0.11773743308748963</v>
      </c>
      <c r="AC30" s="10">
        <f t="shared" si="10"/>
        <v>0.10224655011631811</v>
      </c>
      <c r="AD30" s="10"/>
      <c r="AE30" s="10"/>
      <c r="AF30" s="10"/>
      <c r="AG30" s="10"/>
      <c r="AH30" s="10"/>
      <c r="AI30" s="10"/>
      <c r="AJ30" s="10"/>
    </row>
    <row r="31" spans="1:36">
      <c r="A31" s="8">
        <v>1.0924544364730981</v>
      </c>
      <c r="B31">
        <v>8</v>
      </c>
      <c r="C31" s="19">
        <f t="shared" si="1"/>
        <v>0.13026203467448516</v>
      </c>
      <c r="D31" s="10">
        <f t="shared" si="15"/>
        <v>0.1730708987459757</v>
      </c>
      <c r="E31" s="10">
        <f t="shared" si="15"/>
        <v>0.15058361221319627</v>
      </c>
      <c r="F31" s="10">
        <f t="shared" si="3"/>
        <v>0.12423916269665614</v>
      </c>
      <c r="G31" s="10">
        <f t="shared" si="17"/>
        <v>0.15967011603254622</v>
      </c>
      <c r="H31" s="10"/>
      <c r="I31" s="10">
        <f t="shared" si="4"/>
        <v>8.623480330249178E-2</v>
      </c>
      <c r="J31" s="10">
        <f t="shared" si="4"/>
        <v>0.12423916269665614</v>
      </c>
      <c r="K31" s="10">
        <f t="shared" si="5"/>
        <v>7.130308750885761E-2</v>
      </c>
      <c r="L31" s="10">
        <f t="shared" si="16"/>
        <v>5.2430981814044264E-2</v>
      </c>
      <c r="M31" s="10">
        <f t="shared" si="16"/>
        <v>0.19220184631541759</v>
      </c>
      <c r="N31" s="10"/>
      <c r="O31" s="10">
        <f t="shared" si="16"/>
        <v>0.13977908464163558</v>
      </c>
      <c r="P31" s="10">
        <f t="shared" si="16"/>
        <v>0.15551882988870847</v>
      </c>
      <c r="Q31" s="10">
        <f t="shared" si="12"/>
        <v>0.12238941157459959</v>
      </c>
      <c r="R31" s="10"/>
      <c r="S31" s="10">
        <f>LOG10(S18)-$A31</f>
        <v>7.1005115296892019E-2</v>
      </c>
      <c r="T31" s="10">
        <f t="shared" si="19"/>
        <v>0.18239588354356662</v>
      </c>
      <c r="U31" s="10">
        <f t="shared" si="19"/>
        <v>0.12843781274642097</v>
      </c>
      <c r="V31" s="10">
        <f t="shared" si="19"/>
        <v>8.4504544113809921E-2</v>
      </c>
      <c r="W31" s="10">
        <f t="shared" si="7"/>
        <v>0.12765365156695707</v>
      </c>
      <c r="X31" s="10">
        <f t="shared" si="19"/>
        <v>4.4899674897634689E-2</v>
      </c>
      <c r="Y31" s="10">
        <f t="shared" si="19"/>
        <v>0.11491060099597372</v>
      </c>
      <c r="Z31" s="10">
        <f t="shared" si="8"/>
        <v>8.4504544113809921E-2</v>
      </c>
      <c r="AA31" s="10">
        <f t="shared" si="8"/>
        <v>0.12817658297499412</v>
      </c>
      <c r="AB31" s="10">
        <f t="shared" si="9"/>
        <v>0.14983846850983285</v>
      </c>
      <c r="AC31" s="10">
        <f t="shared" si="10"/>
        <v>0.1268680719462385</v>
      </c>
      <c r="AD31" s="10"/>
      <c r="AE31" s="10"/>
      <c r="AF31" s="10"/>
      <c r="AG31" s="10"/>
      <c r="AH31" s="10"/>
      <c r="AI31" s="10"/>
      <c r="AJ31" s="10"/>
    </row>
    <row r="32" spans="1:36">
      <c r="B32" s="1"/>
      <c r="C32" s="20" t="s">
        <v>64</v>
      </c>
      <c r="D32" s="20" t="s">
        <v>65</v>
      </c>
      <c r="E32" s="20" t="s">
        <v>66</v>
      </c>
      <c r="F32" s="20" t="s">
        <v>67</v>
      </c>
      <c r="G32" s="20" t="s">
        <v>68</v>
      </c>
      <c r="H32" s="20" t="s">
        <v>69</v>
      </c>
      <c r="I32" s="20"/>
      <c r="J32" s="20" t="s">
        <v>72</v>
      </c>
      <c r="K32" s="20" t="s">
        <v>70</v>
      </c>
      <c r="L32" s="20" t="s">
        <v>71</v>
      </c>
      <c r="M32" t="s">
        <v>76</v>
      </c>
      <c r="N32" t="s">
        <v>77</v>
      </c>
      <c r="O32" t="s">
        <v>78</v>
      </c>
    </row>
    <row r="33" spans="2:15">
      <c r="B33">
        <v>1</v>
      </c>
      <c r="C33">
        <f t="shared" ref="C33:C44" si="20">COUNT(C7:BC7)</f>
        <v>27</v>
      </c>
      <c r="D33" s="21">
        <f t="shared" ref="D33:D44" si="21">AVERAGE(C7:BC7)</f>
        <v>239.66666666666666</v>
      </c>
      <c r="E33" s="21">
        <f t="shared" ref="E33:E44" si="22">MIN(C7:BC7)</f>
        <v>227.5</v>
      </c>
      <c r="F33" s="21">
        <f t="shared" ref="F33:F44" si="23">MAX(C7:BC7)</f>
        <v>252</v>
      </c>
      <c r="G33" s="2">
        <f t="shared" ref="G33:G44" si="24">STDEV(C7:BC7)</f>
        <v>6.4450338663548958</v>
      </c>
      <c r="H33" s="2">
        <f t="shared" ref="H33:H44" si="25">G33*100/D33</f>
        <v>2.6891657300507217</v>
      </c>
      <c r="I33" s="22">
        <v>1</v>
      </c>
      <c r="J33" s="10">
        <f>LOG10(D33)-$A20</f>
        <v>5.6889438540256521E-2</v>
      </c>
      <c r="K33" s="10">
        <f t="shared" ref="K33:L44" si="26">LOG10(E33)-$A20</f>
        <v>3.4263203870167569E-2</v>
      </c>
      <c r="L33" s="10">
        <f t="shared" si="26"/>
        <v>7.86823436585804E-2</v>
      </c>
      <c r="M33">
        <v>5.0572511741376225E-2</v>
      </c>
      <c r="N33">
        <v>1.8183310578709477E-2</v>
      </c>
      <c r="O33">
        <v>2.4611818193986501E-2</v>
      </c>
    </row>
    <row r="34" spans="2:15">
      <c r="B34">
        <v>3</v>
      </c>
      <c r="C34">
        <f t="shared" si="20"/>
        <v>27</v>
      </c>
      <c r="D34" s="21">
        <f t="shared" si="21"/>
        <v>37.216666666666669</v>
      </c>
      <c r="E34" s="21">
        <f t="shared" si="22"/>
        <v>34.090000000000003</v>
      </c>
      <c r="F34" s="21">
        <f t="shared" si="23"/>
        <v>42.14</v>
      </c>
      <c r="G34" s="2">
        <f t="shared" si="24"/>
        <v>1.8745481506832662</v>
      </c>
      <c r="H34" s="2">
        <f t="shared" si="25"/>
        <v>5.0368512781458108</v>
      </c>
      <c r="I34" s="22">
        <v>3</v>
      </c>
      <c r="J34" s="10">
        <f t="shared" ref="J34:J44" si="27">LOG10(D34)-$A21</f>
        <v>0.14720913078531961</v>
      </c>
      <c r="K34" s="10">
        <f t="shared" si="26"/>
        <v>0.10909865932641649</v>
      </c>
      <c r="L34" s="10">
        <f t="shared" si="26"/>
        <v>0.20116618936960662</v>
      </c>
      <c r="M34">
        <v>0.18117759463623995</v>
      </c>
      <c r="N34">
        <v>7.3826668087117131E-2</v>
      </c>
      <c r="O34">
        <v>7.1599539340458485E-2</v>
      </c>
    </row>
    <row r="35" spans="2:15">
      <c r="B35">
        <v>4</v>
      </c>
      <c r="C35">
        <f t="shared" si="20"/>
        <v>27</v>
      </c>
      <c r="D35" s="21">
        <f t="shared" si="21"/>
        <v>28.65</v>
      </c>
      <c r="E35" s="21">
        <f t="shared" si="22"/>
        <v>26.79</v>
      </c>
      <c r="F35" s="21">
        <f t="shared" si="23"/>
        <v>30.53</v>
      </c>
      <c r="G35" s="2">
        <f t="shared" si="24"/>
        <v>1.1059698145832868</v>
      </c>
      <c r="H35" s="2">
        <f t="shared" si="25"/>
        <v>3.8602785849329386</v>
      </c>
      <c r="I35" s="22">
        <v>4</v>
      </c>
      <c r="J35" s="10">
        <f t="shared" si="27"/>
        <v>0.12811270853520473</v>
      </c>
      <c r="K35" s="10">
        <f t="shared" si="26"/>
        <v>9.8960795840004723E-2</v>
      </c>
      <c r="L35" s="10">
        <f t="shared" si="26"/>
        <v>0.15571488653045784</v>
      </c>
      <c r="M35">
        <v>0.1514489125132108</v>
      </c>
      <c r="N35">
        <v>4.3475208779393038E-2</v>
      </c>
      <c r="O35">
        <v>3.2715918249388798E-2</v>
      </c>
    </row>
    <row r="36" spans="2:15">
      <c r="B36">
        <v>5</v>
      </c>
      <c r="C36">
        <f t="shared" si="20"/>
        <v>26</v>
      </c>
      <c r="D36" s="21">
        <f t="shared" si="21"/>
        <v>52.680769230769229</v>
      </c>
      <c r="E36" s="21">
        <f t="shared" si="22"/>
        <v>49.87</v>
      </c>
      <c r="F36" s="21">
        <f t="shared" si="23"/>
        <v>56.09</v>
      </c>
      <c r="G36" s="2">
        <f t="shared" si="24"/>
        <v>1.8158081904803078</v>
      </c>
      <c r="H36" s="2">
        <f t="shared" si="25"/>
        <v>3.4468141164114772</v>
      </c>
      <c r="I36" s="22">
        <v>5</v>
      </c>
      <c r="J36" s="10">
        <f t="shared" si="27"/>
        <v>9.2981374189057497E-2</v>
      </c>
      <c r="K36" s="10">
        <f t="shared" si="26"/>
        <v>6.9168634617306823E-2</v>
      </c>
      <c r="L36" s="10">
        <f t="shared" si="26"/>
        <v>0.12021470640846066</v>
      </c>
      <c r="M36">
        <v>0.10125861966020944</v>
      </c>
      <c r="N36">
        <v>4.788219105921665E-2</v>
      </c>
      <c r="O36">
        <v>4.628221444750924E-2</v>
      </c>
    </row>
    <row r="37" spans="2:15">
      <c r="B37">
        <v>6</v>
      </c>
      <c r="C37">
        <f t="shared" si="20"/>
        <v>23</v>
      </c>
      <c r="D37" s="21">
        <f t="shared" si="21"/>
        <v>34.223913043478262</v>
      </c>
      <c r="E37" s="21">
        <f t="shared" si="22"/>
        <v>31.41</v>
      </c>
      <c r="F37" s="21">
        <f t="shared" si="23"/>
        <v>36.21</v>
      </c>
      <c r="G37" s="2">
        <f t="shared" si="24"/>
        <v>1.4860036067816167</v>
      </c>
      <c r="H37" s="2">
        <f t="shared" si="25"/>
        <v>4.3420038056249997</v>
      </c>
      <c r="I37" s="22">
        <v>6</v>
      </c>
      <c r="J37" s="10">
        <f t="shared" si="27"/>
        <v>0.10585972285583023</v>
      </c>
      <c r="K37" s="10">
        <f t="shared" si="26"/>
        <v>6.859799548602008E-2</v>
      </c>
      <c r="L37" s="10">
        <f t="shared" si="26"/>
        <v>0.13035858390452693</v>
      </c>
      <c r="M37">
        <v>0.11287524510231761</v>
      </c>
      <c r="N37">
        <v>4.7536308106386205E-2</v>
      </c>
      <c r="O37">
        <v>7.6815733231647476E-2</v>
      </c>
    </row>
    <row r="38" spans="2:15">
      <c r="B38">
        <v>10</v>
      </c>
      <c r="C38">
        <f t="shared" si="20"/>
        <v>25</v>
      </c>
      <c r="D38" s="21">
        <f t="shared" si="21"/>
        <v>50.076799999999992</v>
      </c>
      <c r="E38" s="21">
        <f t="shared" si="22"/>
        <v>46.22</v>
      </c>
      <c r="F38" s="21">
        <f t="shared" si="23"/>
        <v>54.16</v>
      </c>
      <c r="G38" s="2">
        <f t="shared" si="24"/>
        <v>2.0182432955419993</v>
      </c>
      <c r="H38" s="2">
        <f t="shared" si="25"/>
        <v>4.0302960563414585</v>
      </c>
      <c r="I38" s="22">
        <v>10</v>
      </c>
      <c r="J38" s="10">
        <f t="shared" si="27"/>
        <v>0.11134553900968669</v>
      </c>
      <c r="K38" s="10">
        <f t="shared" si="26"/>
        <v>7.6538911283165367E-2</v>
      </c>
      <c r="L38" s="10">
        <f t="shared" si="26"/>
        <v>0.14538762581716269</v>
      </c>
      <c r="M38">
        <v>0.12981971087076261</v>
      </c>
      <c r="N38">
        <v>6.3657594263253792E-2</v>
      </c>
      <c r="O38">
        <v>7.4655584472699488E-2</v>
      </c>
    </row>
    <row r="39" spans="2:15">
      <c r="B39">
        <v>11</v>
      </c>
      <c r="C39">
        <f t="shared" si="20"/>
        <v>27</v>
      </c>
      <c r="D39" s="21">
        <f t="shared" si="21"/>
        <v>50.760370370370367</v>
      </c>
      <c r="E39" s="21">
        <f t="shared" si="22"/>
        <v>47.42</v>
      </c>
      <c r="F39" s="21">
        <f t="shared" si="23"/>
        <v>54</v>
      </c>
      <c r="G39" s="2">
        <f t="shared" si="24"/>
        <v>1.9200069741089663</v>
      </c>
      <c r="H39" s="2">
        <f t="shared" si="25"/>
        <v>3.7824920505893411</v>
      </c>
      <c r="I39" s="22">
        <v>11</v>
      </c>
      <c r="J39" s="10">
        <f t="shared" si="27"/>
        <v>0.11975298137399171</v>
      </c>
      <c r="K39" s="10">
        <f t="shared" si="26"/>
        <v>9.0189748775107548E-2</v>
      </c>
      <c r="L39" s="10">
        <f t="shared" si="26"/>
        <v>0.14662195895590679</v>
      </c>
      <c r="M39">
        <v>0.13660500575023371</v>
      </c>
      <c r="N39">
        <v>7.2386416103113582E-2</v>
      </c>
      <c r="O39">
        <v>8.4845085533263642E-2</v>
      </c>
    </row>
    <row r="40" spans="2:15">
      <c r="B40">
        <v>12</v>
      </c>
      <c r="C40">
        <f t="shared" si="20"/>
        <v>27</v>
      </c>
      <c r="D40" s="21">
        <f t="shared" si="21"/>
        <v>39.940370370370367</v>
      </c>
      <c r="E40" s="21">
        <f t="shared" si="22"/>
        <v>37.53</v>
      </c>
      <c r="F40" s="21">
        <f t="shared" si="23"/>
        <v>43</v>
      </c>
      <c r="G40" s="2">
        <f t="shared" si="24"/>
        <v>1.54004116199121</v>
      </c>
      <c r="H40" s="2">
        <f t="shared" si="25"/>
        <v>3.8558509791228288</v>
      </c>
      <c r="I40" s="22">
        <v>12</v>
      </c>
      <c r="J40" s="10">
        <f t="shared" si="27"/>
        <v>0.13037341787481904</v>
      </c>
      <c r="K40" s="10">
        <f t="shared" si="26"/>
        <v>0.10333989448575842</v>
      </c>
      <c r="L40" s="10">
        <f t="shared" si="26"/>
        <v>0.16242978565226251</v>
      </c>
      <c r="M40">
        <v>0.13808864831435641</v>
      </c>
      <c r="N40">
        <v>7.8436190018518648E-2</v>
      </c>
      <c r="O40">
        <v>8.5505038556190627E-2</v>
      </c>
    </row>
    <row r="41" spans="2:15">
      <c r="B41">
        <v>13</v>
      </c>
      <c r="C41">
        <f t="shared" si="20"/>
        <v>25</v>
      </c>
      <c r="D41" s="21">
        <f t="shared" si="21"/>
        <v>31.989999999999995</v>
      </c>
      <c r="E41" s="21">
        <f t="shared" si="22"/>
        <v>29.84</v>
      </c>
      <c r="F41" s="21">
        <f t="shared" si="23"/>
        <v>34.54</v>
      </c>
      <c r="G41" s="2">
        <f t="shared" si="24"/>
        <v>1.3591970668990421</v>
      </c>
      <c r="H41" s="2">
        <f t="shared" si="25"/>
        <v>4.2488185898688418</v>
      </c>
      <c r="I41" s="22">
        <v>13</v>
      </c>
      <c r="J41" s="10">
        <f t="shared" si="27"/>
        <v>0.12268661000983694</v>
      </c>
      <c r="K41" s="10">
        <f t="shared" si="26"/>
        <v>9.2471188726361175E-2</v>
      </c>
      <c r="L41" s="10">
        <f t="shared" si="26"/>
        <v>0.15599470315717001</v>
      </c>
      <c r="M41">
        <v>0.11370614533228585</v>
      </c>
      <c r="N41">
        <v>6.387485746794086E-2</v>
      </c>
      <c r="O41">
        <v>7.5251516921492456E-2</v>
      </c>
    </row>
    <row r="42" spans="2:15">
      <c r="B42">
        <v>14</v>
      </c>
      <c r="C42">
        <f t="shared" si="20"/>
        <v>25</v>
      </c>
      <c r="D42" s="21">
        <f t="shared" si="21"/>
        <v>33.117999999999995</v>
      </c>
      <c r="E42" s="21">
        <f t="shared" si="22"/>
        <v>31.89</v>
      </c>
      <c r="F42" s="21">
        <f t="shared" si="23"/>
        <v>35.409999999999997</v>
      </c>
      <c r="G42" s="2">
        <f t="shared" si="24"/>
        <v>0.91397483554012182</v>
      </c>
      <c r="H42" s="2">
        <f t="shared" si="25"/>
        <v>2.7597525078208887</v>
      </c>
      <c r="I42" s="22">
        <v>14</v>
      </c>
      <c r="J42" s="10">
        <f t="shared" si="27"/>
        <v>0.10809626397769234</v>
      </c>
      <c r="K42" s="10">
        <f t="shared" si="26"/>
        <v>9.16866814118662E-2</v>
      </c>
      <c r="L42" s="10">
        <f t="shared" si="26"/>
        <v>0.13715808892701808</v>
      </c>
      <c r="M42">
        <v>0.10986222625075182</v>
      </c>
      <c r="N42">
        <v>6.3032452602085343E-2</v>
      </c>
      <c r="O42">
        <v>7.2616691451749871E-2</v>
      </c>
    </row>
    <row r="43" spans="2:15">
      <c r="B43">
        <v>7</v>
      </c>
      <c r="C43">
        <f t="shared" si="20"/>
        <v>24</v>
      </c>
      <c r="D43" s="21">
        <f t="shared" si="21"/>
        <v>43.981666666666662</v>
      </c>
      <c r="E43" s="21">
        <f t="shared" si="22"/>
        <v>40.76</v>
      </c>
      <c r="F43" s="21">
        <f t="shared" si="23"/>
        <v>47.49</v>
      </c>
      <c r="G43" s="2">
        <f t="shared" si="24"/>
        <v>1.7200724622417982</v>
      </c>
      <c r="H43" s="2">
        <f t="shared" si="25"/>
        <v>3.9108851314755353</v>
      </c>
      <c r="I43" s="22">
        <v>7</v>
      </c>
      <c r="J43" s="10">
        <f t="shared" si="27"/>
        <v>0.11245396016723097</v>
      </c>
      <c r="K43" s="10">
        <f t="shared" si="26"/>
        <v>7.9416452759207612E-2</v>
      </c>
      <c r="L43" s="10">
        <f t="shared" si="26"/>
        <v>0.14578444700683724</v>
      </c>
      <c r="M43">
        <v>0.10913726132557211</v>
      </c>
      <c r="N43">
        <v>5.9475262426770037E-2</v>
      </c>
      <c r="O43">
        <v>8.6602024161995361E-2</v>
      </c>
    </row>
    <row r="44" spans="2:15">
      <c r="B44">
        <v>8</v>
      </c>
      <c r="C44">
        <f t="shared" si="20"/>
        <v>24</v>
      </c>
      <c r="D44" s="21">
        <f t="shared" si="21"/>
        <v>16.445416666666667</v>
      </c>
      <c r="E44" s="21">
        <f t="shared" si="22"/>
        <v>13.72</v>
      </c>
      <c r="F44" s="21">
        <f t="shared" si="23"/>
        <v>19.260000000000002</v>
      </c>
      <c r="G44" s="2">
        <f t="shared" si="24"/>
        <v>1.4806901421639378</v>
      </c>
      <c r="H44" s="2">
        <f t="shared" si="25"/>
        <v>9.0036644992106485</v>
      </c>
      <c r="I44" s="22">
        <v>8</v>
      </c>
      <c r="J44" s="10">
        <f t="shared" si="27"/>
        <v>0.12359044491758664</v>
      </c>
      <c r="K44" s="10">
        <f t="shared" si="26"/>
        <v>4.4899674897634689E-2</v>
      </c>
      <c r="L44" s="10">
        <f t="shared" si="26"/>
        <v>0.19220184631541759</v>
      </c>
      <c r="M44">
        <v>0.12866988514892608</v>
      </c>
      <c r="N44">
        <v>7.1898419311338779E-2</v>
      </c>
      <c r="O44">
        <v>6.0139641454371562E-2</v>
      </c>
    </row>
    <row r="45" spans="2:15">
      <c r="B45" s="1"/>
      <c r="C45" s="1"/>
      <c r="D45" s="1"/>
      <c r="E45" s="4"/>
    </row>
    <row r="46" spans="2:15">
      <c r="B46" s="1"/>
      <c r="C46" s="1"/>
      <c r="D46" s="1"/>
      <c r="E46" s="1"/>
    </row>
    <row r="47" spans="2:15">
      <c r="B47" s="1"/>
      <c r="C47" s="1"/>
      <c r="D47" s="1"/>
      <c r="E47" s="1"/>
    </row>
    <row r="48" spans="2:15">
      <c r="B48" s="1"/>
      <c r="C48" s="1"/>
      <c r="D48" s="1"/>
      <c r="E48" s="1"/>
    </row>
    <row r="49" spans="2:8">
      <c r="B49" s="1"/>
      <c r="C49" s="1"/>
      <c r="D49" s="1"/>
      <c r="E49" s="1"/>
    </row>
    <row r="50" spans="2:8">
      <c r="B50" s="1"/>
      <c r="C50" s="1"/>
      <c r="D50" s="1"/>
      <c r="E50" s="1"/>
    </row>
    <row r="51" spans="2:8">
      <c r="B51" s="1"/>
      <c r="C51" s="1"/>
      <c r="D51" s="1"/>
      <c r="E51" s="1"/>
    </row>
    <row r="52" spans="2:8">
      <c r="B52" s="1"/>
      <c r="C52" s="1"/>
      <c r="D52" s="1"/>
      <c r="E52" s="1"/>
    </row>
    <row r="53" spans="2:8">
      <c r="B53" s="1"/>
      <c r="C53" s="1"/>
      <c r="D53" s="1"/>
      <c r="E53" s="1"/>
      <c r="H53" s="2"/>
    </row>
    <row r="54" spans="2:8">
      <c r="B54" s="1"/>
      <c r="C54" s="1"/>
      <c r="D54" s="1"/>
      <c r="E54" s="1"/>
    </row>
    <row r="55" spans="2:8">
      <c r="B55" s="1"/>
      <c r="C55" s="1"/>
      <c r="D55" s="1"/>
      <c r="E55" s="1"/>
    </row>
    <row r="56" spans="2:8">
      <c r="B56" s="1"/>
      <c r="C56" s="1"/>
      <c r="D56" s="1"/>
      <c r="E56" s="1"/>
    </row>
    <row r="57" spans="2:8">
      <c r="B57" s="1"/>
      <c r="C57" s="1"/>
      <c r="D57" s="1"/>
      <c r="E57" s="1"/>
    </row>
    <row r="58" spans="2:8">
      <c r="B58" s="1"/>
      <c r="C58" s="1"/>
      <c r="D58" s="1"/>
      <c r="E58" s="4"/>
    </row>
    <row r="59" spans="2:8">
      <c r="B59" s="1"/>
      <c r="C59" s="1"/>
      <c r="D59" s="1"/>
      <c r="E59" s="1"/>
    </row>
    <row r="60" spans="2:8">
      <c r="B60" s="1"/>
      <c r="C60" s="1"/>
      <c r="D60" s="1"/>
      <c r="E60" s="1"/>
    </row>
    <row r="61" spans="2:8">
      <c r="B61" s="1"/>
      <c r="C61" s="1"/>
      <c r="D61" s="1"/>
      <c r="E61" s="1"/>
    </row>
    <row r="62" spans="2:8">
      <c r="B62" s="1"/>
      <c r="C62" s="1"/>
      <c r="D62" s="1"/>
      <c r="E62" s="1"/>
    </row>
    <row r="63" spans="2:8">
      <c r="B63" s="1"/>
      <c r="C63" s="1"/>
      <c r="D63" s="1"/>
      <c r="E63" s="1"/>
    </row>
    <row r="64" spans="2:8">
      <c r="B64" s="1"/>
      <c r="C64" s="1"/>
      <c r="D64" s="1"/>
      <c r="E64" s="1"/>
    </row>
    <row r="65" spans="2:5">
      <c r="B65" s="1"/>
      <c r="C65" s="1"/>
      <c r="D65" s="1"/>
      <c r="E65" s="1"/>
    </row>
    <row r="66" spans="2:5">
      <c r="B66" s="1"/>
      <c r="C66" s="1"/>
      <c r="D66" s="1"/>
      <c r="E66" s="1"/>
    </row>
    <row r="67" spans="2:5">
      <c r="B67" s="1"/>
      <c r="C67" s="1"/>
      <c r="D67" s="1"/>
      <c r="E67" s="1"/>
    </row>
    <row r="68" spans="2:5">
      <c r="B68" s="1"/>
      <c r="C68" s="1"/>
      <c r="D68" s="1"/>
      <c r="E68" s="1"/>
    </row>
    <row r="69" spans="2:5">
      <c r="B69" s="1"/>
      <c r="C69" s="1"/>
      <c r="D69" s="1"/>
      <c r="E69" s="1"/>
    </row>
    <row r="70" spans="2:5">
      <c r="B70" s="1"/>
      <c r="C70" s="1"/>
      <c r="D70" s="1"/>
      <c r="E70" s="1"/>
    </row>
    <row r="71" spans="2:5">
      <c r="B71" s="1"/>
      <c r="C71" s="1"/>
      <c r="D71" s="1"/>
      <c r="E71" s="1"/>
    </row>
    <row r="72" spans="2:5">
      <c r="B72" s="1"/>
      <c r="C72" s="1"/>
      <c r="D72" s="1"/>
      <c r="E72" s="1"/>
    </row>
    <row r="73" spans="2:5">
      <c r="B73" s="1"/>
      <c r="C73" s="1"/>
      <c r="D73" s="1"/>
      <c r="E73" s="1"/>
    </row>
    <row r="74" spans="2:5">
      <c r="B74" s="1"/>
      <c r="C74" s="1"/>
      <c r="D74" s="1"/>
      <c r="E74" s="1"/>
    </row>
    <row r="75" spans="2:5">
      <c r="B75" s="1"/>
      <c r="C75" s="1"/>
      <c r="D75" s="1"/>
      <c r="E75" s="4"/>
    </row>
    <row r="76" spans="2:5">
      <c r="B76" s="1"/>
      <c r="C76" s="1"/>
      <c r="D76" s="1"/>
      <c r="E76" s="1"/>
    </row>
    <row r="77" spans="2:5">
      <c r="B77" s="1"/>
      <c r="C77" s="1"/>
      <c r="D77" s="1"/>
      <c r="E77" s="1"/>
    </row>
    <row r="78" spans="2:5">
      <c r="B78" s="1"/>
      <c r="C78" s="1"/>
      <c r="D78" s="1"/>
      <c r="E78" s="1"/>
    </row>
    <row r="79" spans="2:5">
      <c r="B79" s="1"/>
      <c r="C79" s="1"/>
      <c r="D79" s="1"/>
      <c r="E79" s="1"/>
    </row>
    <row r="80" spans="2:5">
      <c r="B80" s="1"/>
      <c r="C80" s="1"/>
      <c r="D80" s="1"/>
      <c r="E80" s="1"/>
    </row>
    <row r="81" spans="2:8">
      <c r="B81" s="1"/>
      <c r="C81" s="1"/>
      <c r="D81" s="1"/>
      <c r="E81" s="1"/>
    </row>
    <row r="82" spans="2:8">
      <c r="B82" s="1"/>
      <c r="C82" s="1"/>
      <c r="D82" s="1"/>
      <c r="E82" s="1"/>
    </row>
    <row r="83" spans="2:8">
      <c r="B83" s="1"/>
      <c r="C83" s="1"/>
      <c r="D83" s="1"/>
      <c r="E83" s="1"/>
    </row>
    <row r="84" spans="2:8">
      <c r="B84" s="1"/>
      <c r="C84" s="1"/>
      <c r="D84" s="1"/>
      <c r="E84" s="1"/>
    </row>
    <row r="85" spans="2:8">
      <c r="B85" s="1"/>
      <c r="C85" s="1"/>
      <c r="D85" s="1"/>
      <c r="E85" s="1"/>
    </row>
    <row r="86" spans="2:8">
      <c r="B86" s="1"/>
      <c r="C86" s="1"/>
      <c r="D86" s="1"/>
      <c r="E86" s="1"/>
    </row>
    <row r="87" spans="2:8">
      <c r="B87" s="1"/>
      <c r="C87" s="1"/>
      <c r="D87" s="1"/>
      <c r="E87" s="1"/>
    </row>
    <row r="88" spans="2:8">
      <c r="B88" s="1"/>
      <c r="C88" s="1"/>
      <c r="D88" s="1"/>
      <c r="E88" s="1"/>
    </row>
    <row r="89" spans="2:8">
      <c r="B89" s="1"/>
      <c r="C89" s="1"/>
      <c r="D89" s="1"/>
      <c r="E89" s="1"/>
    </row>
    <row r="90" spans="2:8">
      <c r="B90" s="1"/>
      <c r="C90" s="1"/>
      <c r="D90" s="1"/>
      <c r="E90" s="1"/>
    </row>
    <row r="91" spans="2:8">
      <c r="B91" s="1"/>
      <c r="C91" s="1"/>
      <c r="D91" s="1"/>
      <c r="E91" s="1"/>
    </row>
    <row r="92" spans="2:8">
      <c r="B92" s="1"/>
      <c r="C92" s="1"/>
      <c r="D92" s="1"/>
      <c r="E92" s="1"/>
    </row>
    <row r="93" spans="2:8">
      <c r="B93" s="1"/>
      <c r="C93" s="1"/>
      <c r="D93" s="1"/>
      <c r="E93" s="1"/>
    </row>
    <row r="94" spans="2:8">
      <c r="B94" s="1"/>
      <c r="C94" s="1"/>
      <c r="D94" s="1"/>
      <c r="E94" s="1"/>
      <c r="H94" s="2"/>
    </row>
    <row r="95" spans="2:8">
      <c r="B95" s="1"/>
      <c r="C95" s="1"/>
      <c r="D95" s="1"/>
      <c r="E95" s="1"/>
    </row>
    <row r="96" spans="2:8">
      <c r="B96" s="1"/>
      <c r="C96" s="1"/>
      <c r="D96" s="1"/>
      <c r="E96" s="1"/>
    </row>
    <row r="97" spans="2:7">
      <c r="B97" s="1"/>
      <c r="C97" s="1"/>
      <c r="D97" s="1"/>
      <c r="E97" s="1"/>
    </row>
    <row r="98" spans="2:7">
      <c r="B98" s="1"/>
      <c r="C98" s="1"/>
      <c r="D98" s="1"/>
      <c r="E98" s="1"/>
    </row>
    <row r="99" spans="2:7">
      <c r="B99" s="1"/>
      <c r="C99" s="1"/>
      <c r="D99" s="1"/>
      <c r="E99" s="1"/>
    </row>
    <row r="100" spans="2:7">
      <c r="B100" s="1"/>
      <c r="C100" s="1"/>
      <c r="D100" s="1"/>
      <c r="E100" s="1"/>
    </row>
    <row r="101" spans="2:7">
      <c r="B101" s="1"/>
      <c r="C101" s="1"/>
      <c r="D101" s="1"/>
      <c r="E101" s="1"/>
    </row>
    <row r="102" spans="2:7">
      <c r="B102" s="1"/>
      <c r="C102" s="1"/>
      <c r="D102" s="1"/>
      <c r="E102" s="4"/>
    </row>
    <row r="103" spans="2:7">
      <c r="B103" s="1"/>
      <c r="C103" s="1"/>
      <c r="D103" s="1"/>
      <c r="E103" s="1"/>
    </row>
    <row r="104" spans="2:7">
      <c r="B104" s="1"/>
      <c r="C104" s="1"/>
      <c r="D104" s="1"/>
      <c r="E104" s="1"/>
    </row>
    <row r="105" spans="2:7">
      <c r="B105" s="1"/>
      <c r="C105" s="1"/>
      <c r="D105" s="1"/>
      <c r="E105" s="1"/>
    </row>
    <row r="106" spans="2:7">
      <c r="B106" s="1"/>
      <c r="C106" s="1"/>
      <c r="D106" s="1"/>
      <c r="E106" s="1"/>
    </row>
    <row r="107" spans="2:7">
      <c r="B107" s="1"/>
      <c r="C107" s="1"/>
      <c r="D107" s="1"/>
      <c r="E107" s="1"/>
    </row>
    <row r="108" spans="2:7">
      <c r="B108" s="1"/>
      <c r="C108" s="1"/>
      <c r="D108" s="1"/>
      <c r="E108" s="1"/>
    </row>
    <row r="109" spans="2:7">
      <c r="B109" s="1"/>
      <c r="C109" s="1"/>
      <c r="D109" s="1"/>
      <c r="E109" s="1"/>
    </row>
    <row r="110" spans="2:7">
      <c r="B110" s="1"/>
      <c r="C110" s="1"/>
      <c r="D110" s="1"/>
      <c r="E110" s="1"/>
    </row>
    <row r="111" spans="2:7">
      <c r="B111" s="1"/>
      <c r="C111" s="1"/>
      <c r="D111" s="1"/>
      <c r="E111" s="1"/>
      <c r="G111" s="3"/>
    </row>
    <row r="112" spans="2:7">
      <c r="B112" s="1"/>
      <c r="C112" s="1"/>
      <c r="D112" s="1"/>
      <c r="E112" s="1"/>
    </row>
    <row r="113" spans="2:5">
      <c r="B113" s="1"/>
      <c r="C113" s="1"/>
      <c r="D113" s="1"/>
      <c r="E113" s="1"/>
    </row>
    <row r="114" spans="2:5">
      <c r="B114" s="1"/>
      <c r="C114" s="1"/>
      <c r="D114" s="1"/>
      <c r="E114" s="1"/>
    </row>
    <row r="115" spans="2:5">
      <c r="B115" s="1"/>
      <c r="C115" s="1"/>
      <c r="D115" s="1"/>
      <c r="E115" s="1"/>
    </row>
    <row r="116" spans="2:5">
      <c r="B116" s="1"/>
      <c r="C116" s="1"/>
      <c r="D116" s="1"/>
      <c r="E116" s="1"/>
    </row>
    <row r="117" spans="2:5">
      <c r="B117" s="1"/>
      <c r="C117" s="1"/>
      <c r="D117" s="1"/>
      <c r="E117" s="1"/>
    </row>
  </sheetData>
  <sheetCalcPr fullCalcOnLoad="1"/>
  <phoneticPr fontId="1"/>
  <printOptions gridLines="1" gridLinesSet="0"/>
  <pageMargins left="0.78740157499999996" right="0.78740157499999996" top="0.984251969" bottom="0.984251969" header="0.5" footer="0.5"/>
  <pageSetup paperSize="10" orientation="portrait" horizontalDpi="4294967292" verticalDpi="4294967292"/>
  <headerFooter>
    <oddHeader>&amp;F</oddHeader>
    <oddFooter>Page &amp;P</oddFooter>
  </headerFooter>
  <drawing r:id="rId1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Vera Eisenmann</cp:lastModifiedBy>
  <dcterms:created xsi:type="dcterms:W3CDTF">2013-04-25T14:07:42Z</dcterms:created>
  <dcterms:modified xsi:type="dcterms:W3CDTF">2020-04-19T12:12:46Z</dcterms:modified>
</cp:coreProperties>
</file>